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drawings/drawing3.xml" ContentType="application/vnd.openxmlformats-officedocument.drawing+xml"/>
  <Override PartName="/xl/comments3.xml" ContentType="application/vnd.openxmlformats-officedocument.spreadsheetml.comments+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defaultThemeVersion="124226"/>
  <mc:AlternateContent xmlns:mc="http://schemas.openxmlformats.org/markup-compatibility/2006">
    <mc:Choice Requires="x15">
      <x15ac:absPath xmlns:x15ac="http://schemas.microsoft.com/office/spreadsheetml/2010/11/ac" url="C:\Users\malgorzatag\Downloads\"/>
    </mc:Choice>
  </mc:AlternateContent>
  <xr:revisionPtr revIDLastSave="0" documentId="8_{AC9C563D-BCF1-45D3-B832-B83A4310D0F4}" xr6:coauthVersionLast="45" xr6:coauthVersionMax="45" xr10:uidLastSave="{00000000-0000-0000-0000-000000000000}"/>
  <bookViews>
    <workbookView xWindow="1005" yWindow="2040" windowWidth="25275" windowHeight="14895" activeTab="1" xr2:uid="{00000000-000D-0000-FFFF-FFFF00000000}"/>
  </bookViews>
  <sheets>
    <sheet name="Fane 1" sheetId="9" r:id="rId1"/>
    <sheet name="Fane 2" sheetId="7" r:id="rId2"/>
    <sheet name="Fane 3" sheetId="8" r:id="rId3"/>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4" i="8" l="1"/>
  <c r="E4" i="8"/>
  <c r="B4" i="8"/>
  <c r="C7" i="7" l="1"/>
  <c r="D7" i="7"/>
  <c r="E7" i="7"/>
  <c r="F7" i="7"/>
  <c r="G7" i="7"/>
  <c r="H7" i="7"/>
  <c r="B7" i="7"/>
  <c r="B24" i="9" l="1"/>
  <c r="C11" i="9"/>
  <c r="A11" i="9"/>
  <c r="C10" i="9"/>
  <c r="A10" i="9"/>
  <c r="D9" i="9"/>
  <c r="C24" i="9" s="1"/>
  <c r="I6" i="9"/>
  <c r="I5" i="9"/>
  <c r="C4" i="9"/>
  <c r="D4" i="9" s="1"/>
  <c r="E4" i="9" s="1"/>
  <c r="F4" i="9" s="1"/>
  <c r="G4" i="9" s="1"/>
  <c r="H4" i="9" s="1"/>
  <c r="D10" i="9" l="1"/>
  <c r="D11" i="9"/>
  <c r="E9" i="9"/>
  <c r="B10" i="9"/>
  <c r="B11" i="9"/>
  <c r="A12" i="7"/>
  <c r="A13" i="7"/>
  <c r="A11" i="7"/>
  <c r="B25" i="8"/>
  <c r="C11" i="8"/>
  <c r="A11" i="8"/>
  <c r="C10" i="8"/>
  <c r="A10" i="8"/>
  <c r="D9" i="8"/>
  <c r="E9" i="8" s="1"/>
  <c r="B10" i="8"/>
  <c r="H6" i="8"/>
  <c r="F6" i="8"/>
  <c r="H5" i="8"/>
  <c r="F5" i="8"/>
  <c r="B26" i="7"/>
  <c r="C13" i="7"/>
  <c r="C12" i="7"/>
  <c r="C11" i="7"/>
  <c r="D10" i="7"/>
  <c r="C26" i="7" s="1"/>
  <c r="B13" i="7"/>
  <c r="I7" i="7"/>
  <c r="I6" i="7"/>
  <c r="I5" i="7"/>
  <c r="C4" i="7"/>
  <c r="D4" i="7" s="1"/>
  <c r="E4" i="7" s="1"/>
  <c r="F4" i="7" s="1"/>
  <c r="G4" i="7" s="1"/>
  <c r="H4" i="7" s="1"/>
  <c r="D10" i="8" l="1"/>
  <c r="F9" i="8"/>
  <c r="G9" i="8" s="1"/>
  <c r="D25" i="8"/>
  <c r="E10" i="8"/>
  <c r="D11" i="8"/>
  <c r="C25" i="8"/>
  <c r="B12" i="7"/>
  <c r="B11" i="7"/>
  <c r="B11" i="8"/>
  <c r="D24" i="9"/>
  <c r="F9" i="9"/>
  <c r="E11" i="9"/>
  <c r="E10" i="9"/>
  <c r="D13" i="7"/>
  <c r="E11" i="8"/>
  <c r="D12" i="7"/>
  <c r="E10" i="7"/>
  <c r="D11" i="7"/>
  <c r="E25" i="8" l="1"/>
  <c r="F10" i="8"/>
  <c r="F11" i="8"/>
  <c r="G9" i="9"/>
  <c r="F11" i="9"/>
  <c r="F10" i="9"/>
  <c r="E24" i="9"/>
  <c r="F25" i="8"/>
  <c r="G11" i="8"/>
  <c r="G10" i="8"/>
  <c r="H9" i="8"/>
  <c r="E13" i="7"/>
  <c r="F10" i="7"/>
  <c r="E11" i="7"/>
  <c r="E12" i="7"/>
  <c r="D26" i="7"/>
  <c r="G11" i="9" l="1"/>
  <c r="G10" i="9"/>
  <c r="F24" i="9"/>
  <c r="H9" i="9"/>
  <c r="H11" i="8"/>
  <c r="H10" i="8"/>
  <c r="G25" i="8"/>
  <c r="G10" i="7"/>
  <c r="F13" i="7"/>
  <c r="E26" i="7"/>
  <c r="F11" i="7"/>
  <c r="F12" i="7"/>
  <c r="H10" i="9" l="1"/>
  <c r="G24" i="9"/>
  <c r="H11" i="9"/>
  <c r="G12" i="7"/>
  <c r="G13" i="7"/>
  <c r="H10" i="7"/>
  <c r="F26" i="7"/>
  <c r="G11" i="7"/>
  <c r="H12" i="7" l="1"/>
  <c r="H13" i="7"/>
  <c r="G26" i="7"/>
  <c r="H11"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Per Ivar Gjærum</author>
    <author>PIG</author>
  </authors>
  <commentList>
    <comment ref="A1" authorId="0" shapeId="0" xr:uid="{00000000-0006-0000-0000-000001000000}">
      <text>
        <r>
          <rPr>
            <sz val="11"/>
            <color indexed="81"/>
            <rFont val="Times New Roman"/>
            <family val="1"/>
          </rPr>
          <t xml:space="preserve">Regneark for beregning av internrente og nåverdi for en eller to kontantstrømmer med varierende kontantstrømselementer. Regnearket tegner også kontantstrømmenes nåverdiprofil. 
Kontantstrøm nummer to legger du inn i linje 6. Den finner du ved å trykke på pluss-tegnet foran linje 7. 
Nåverdi og nåverdiprofil for prosjekt nr 2 kommer frem når du klikker foran linje 12.
Fet fot angir inputverdi. Vanlig font betyr at cellen inneholder et beregnet tall.
Rød trekant i en celle angir at det ligger en kommentar til innholdet i cellen. 
Denne kommentaren kan du lese ved å klikke på cellen.
</t>
        </r>
      </text>
    </comment>
    <comment ref="B4" authorId="1" shapeId="0" xr:uid="{00000000-0006-0000-0000-000002000000}">
      <text>
        <r>
          <rPr>
            <sz val="9"/>
            <color indexed="81"/>
            <rFont val="Tahoma"/>
            <family val="2"/>
          </rPr>
          <t xml:space="preserve">Legg inn første årstall her. Årstallene deretter utfylles automatisk
</t>
        </r>
      </text>
    </comment>
    <comment ref="C9" authorId="1" shapeId="0" xr:uid="{00000000-0006-0000-0000-000003000000}">
      <text>
        <r>
          <rPr>
            <sz val="9"/>
            <color indexed="81"/>
            <rFont val="Tahoma"/>
            <family val="2"/>
          </rPr>
          <t xml:space="preserve">Her angir du hvilket intervall du vil ha mellom beregningene i nåverdiprofilen 
</t>
        </r>
      </text>
    </comment>
    <comment ref="B24" authorId="0" shapeId="0" xr:uid="{00000000-0006-0000-0000-000004000000}">
      <text>
        <r>
          <rPr>
            <sz val="12"/>
            <color indexed="81"/>
            <rFont val="Tahoma"/>
            <family val="2"/>
          </rPr>
          <t>Disse tallene er hjelpetall til figuren for å unngå at det blir stående to nuller i origo.</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Per Ivar Gjærum</author>
    <author>PIG</author>
  </authors>
  <commentList>
    <comment ref="A1" authorId="0" shapeId="0" xr:uid="{00000000-0006-0000-0100-000001000000}">
      <text>
        <r>
          <rPr>
            <sz val="11"/>
            <color indexed="81"/>
            <rFont val="Times New Roman"/>
            <family val="1"/>
          </rPr>
          <t xml:space="preserve">Regneark for beregning av internrente og nåverdi for to kontantstrømmer med varierende kontantstrømselementer, og deres differansekontantstrøm. Dessuten tegnes kontantstrømmens nåverdiprofil. 
Du kan også bruke dette regnearket om du vil sammenligne tre uavhengige kontantstrømmer. Da legger du prosjekt 3 inn i linje 7.
Fet fot angir inputverdi. Vanlig font betyr at cellen inneholder et beregnet tall.
Rød trekant i en celle angir at det ligger en kommentar til innholdet i cellen. Denne kommentaren kan du lese ved å klikke på den aktuelle cellen.
</t>
        </r>
      </text>
    </comment>
    <comment ref="B4" authorId="1" shapeId="0" xr:uid="{00000000-0006-0000-0100-000002000000}">
      <text>
        <r>
          <rPr>
            <sz val="9"/>
            <color indexed="81"/>
            <rFont val="Tahoma"/>
            <family val="2"/>
          </rPr>
          <t>Legg inn første årstall her. Årstallene deretter utfylles automatisk</t>
        </r>
      </text>
    </comment>
    <comment ref="C10" authorId="1" shapeId="0" xr:uid="{00000000-0006-0000-0100-000003000000}">
      <text>
        <r>
          <rPr>
            <sz val="9"/>
            <color indexed="81"/>
            <rFont val="Tahoma"/>
            <family val="2"/>
          </rPr>
          <t xml:space="preserve">Her angir du hvilket intervall du vil ha mellom beregningene i nåverdiprofilen 
</t>
        </r>
      </text>
    </comment>
    <comment ref="B26" authorId="0" shapeId="0" xr:uid="{00000000-0006-0000-0100-000004000000}">
      <text>
        <r>
          <rPr>
            <sz val="12"/>
            <color indexed="81"/>
            <rFont val="Tahoma"/>
            <family val="2"/>
          </rPr>
          <t>Disse tallene er hjelpetall til figuren for å unngå at det blir stående to nuller i origo.</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Per Ivar Gjærum</author>
    <author>PIG</author>
  </authors>
  <commentList>
    <comment ref="A1" authorId="0" shapeId="0" xr:uid="{00000000-0006-0000-0200-000001000000}">
      <text>
        <r>
          <rPr>
            <sz val="11"/>
            <color indexed="81"/>
            <rFont val="Times New Roman"/>
            <family val="1"/>
          </rPr>
          <t xml:space="preserve">Regneark for beregning av internrente og nåverdi for en eller to kontantstrømmer som er annuitet i alle driftsår samt restverdi siste driftsår. Dessuten tegnes kontantstrømmens nåverdiprofil. 
Kontantstrøm nummer to legger du inn i linje 6. Den finner du ved å trykke på pluss-tegnet foran linje 7. Nåverdi og nåverdiprofil for prosjekt nummer to kommer frem når du klikker foran linje 12.
Fet fot angir inputverdi. Vanlig font betyr at cellen inneholder et beregnet tall.
Rød trekant i en celle angir at det ligger en kommentar til innholdet i cellen. Denne kommentaren kan du lese ved å klikke på den aktuelle cellen.
</t>
        </r>
      </text>
    </comment>
    <comment ref="B3" authorId="1" shapeId="0" xr:uid="{00000000-0006-0000-0200-000002000000}">
      <text>
        <r>
          <rPr>
            <sz val="9"/>
            <color indexed="81"/>
            <rFont val="Tahoma"/>
            <family val="2"/>
          </rPr>
          <t>1 for Investeringsprosjekt
2 for Finansieringsprosjekt</t>
        </r>
      </text>
    </comment>
    <comment ref="C9" authorId="1" shapeId="0" xr:uid="{00000000-0006-0000-0200-000003000000}">
      <text>
        <r>
          <rPr>
            <sz val="9"/>
            <color indexed="81"/>
            <rFont val="Tahoma"/>
            <family val="2"/>
          </rPr>
          <t xml:space="preserve">Her angir du hvilket intervall du vil ha mellom beregningene i nåverdiprofilen 
</t>
        </r>
      </text>
    </comment>
    <comment ref="B25" authorId="0" shapeId="0" xr:uid="{00000000-0006-0000-0200-000004000000}">
      <text>
        <r>
          <rPr>
            <sz val="12"/>
            <color indexed="81"/>
            <rFont val="Tahoma"/>
            <family val="2"/>
          </rPr>
          <t>Disse tallene er hjelpetall til figuren for å unngå at det blir stående to nuller i origo.</t>
        </r>
        <r>
          <rPr>
            <sz val="9"/>
            <color indexed="81"/>
            <rFont val="Tahoma"/>
            <family val="2"/>
          </rPr>
          <t xml:space="preserve">
</t>
        </r>
      </text>
    </comment>
  </commentList>
</comments>
</file>

<file path=xl/sharedStrings.xml><?xml version="1.0" encoding="utf-8"?>
<sst xmlns="http://schemas.openxmlformats.org/spreadsheetml/2006/main" count="36" uniqueCount="21">
  <si>
    <t>År</t>
  </si>
  <si>
    <t>Kapitalkostnad</t>
  </si>
  <si>
    <t>Les dette</t>
  </si>
  <si>
    <t>Internrente</t>
  </si>
  <si>
    <t>Annuitet</t>
  </si>
  <si>
    <t>Antall perioder</t>
  </si>
  <si>
    <t>Nåverdi</t>
  </si>
  <si>
    <t>Prosjekt</t>
  </si>
  <si>
    <t>Alfa</t>
  </si>
  <si>
    <t>Beta</t>
  </si>
  <si>
    <t>Kontantstrøm</t>
  </si>
  <si>
    <t xml:space="preserve"> </t>
  </si>
  <si>
    <t>Differanse</t>
  </si>
  <si>
    <t>Prosjekttype</t>
  </si>
  <si>
    <t>Gamma</t>
  </si>
  <si>
    <t>Delta</t>
  </si>
  <si>
    <t>Kappa</t>
  </si>
  <si>
    <t>Lambda</t>
  </si>
  <si>
    <t>Oppgave Z</t>
  </si>
  <si>
    <t>Oppgave Y</t>
  </si>
  <si>
    <t>Oppgave 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</si>
</sst>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 %"/>
    <numFmt numFmtId="166" formatCode="0.0%"/>
    <numFmt numFmtId="167" formatCode="_(* #,##0_);_(* \(#,##0\);_(* &quot;-&quot;??_);_(@_)"/>
  </numFmts>
  <fonts count="9" x14ac:knownFonts="1">
    <font>
      <sz val="10"/>
      <name val="Arial"/>
    </font>
    <font>
      <sz val="10"/>
      <name val="Arial"/>
      <family val="2"/>
    </font>
    <font>
      <sz val="9"/>
      <color indexed="81"/>
      <name val="Tahoma"/>
      <family val="2"/>
    </font>
    <font>
      <sz val="12"/>
      <color indexed="81"/>
      <name val="Tahoma"/>
      <family val="2"/>
    </font>
    <font>
      <sz val="11"/>
      <color indexed="81"/>
      <name val="Times New Roman"/>
      <family val="1"/>
    </font>
    <font>
      <sz val="11"/>
      <name val="Times New Roman"/>
      <family val="1"/>
    </font>
    <font>
      <b/>
      <sz val="11"/>
      <name val="Times New Roman"/>
      <family val="1"/>
    </font>
    <font>
      <sz val="11"/>
      <color rgb="FFFF0000"/>
      <name val="Times New Roman"/>
      <family val="1"/>
    </font>
    <font>
      <b/>
      <sz val="11"/>
      <color rgb="FF7030A0"/>
      <name val="Times New Roman"/>
      <family val="1"/>
    </font>
  </fonts>
  <fills count="2">
    <fill>
      <patternFill patternType="none"/>
    </fill>
    <fill>
      <patternFill patternType="gray125"/>
    </fill>
  </fills>
  <borders count="3">
    <border>
      <left/>
      <right/>
      <top/>
      <bottom/>
      <diagonal/>
    </border>
    <border>
      <left/>
      <right/>
      <top/>
      <bottom style="thin">
        <color indexed="64"/>
      </bottom>
      <diagonal/>
    </border>
    <border>
      <left/>
      <right/>
      <top/>
      <bottom style="double">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40">
    <xf numFmtId="0" fontId="0" fillId="0" borderId="0" xfId="0"/>
    <xf numFmtId="0" fontId="5" fillId="0" borderId="0" xfId="0" applyFont="1"/>
    <xf numFmtId="0" fontId="6" fillId="0" borderId="0" xfId="0" applyFont="1"/>
    <xf numFmtId="0" fontId="5" fillId="0" borderId="1" xfId="0" applyFont="1" applyBorder="1"/>
    <xf numFmtId="0" fontId="6" fillId="0" borderId="1" xfId="0" applyFont="1" applyBorder="1"/>
    <xf numFmtId="0" fontId="5" fillId="0" borderId="1" xfId="0" applyFont="1" applyBorder="1" applyAlignment="1">
      <alignment horizontal="right"/>
    </xf>
    <xf numFmtId="0" fontId="6" fillId="0" borderId="0" xfId="0" quotePrefix="1" applyFont="1" applyAlignment="1">
      <alignment horizontal="left"/>
    </xf>
    <xf numFmtId="3" fontId="6" fillId="0" borderId="0" xfId="0" applyNumberFormat="1" applyFont="1"/>
    <xf numFmtId="3" fontId="5" fillId="0" borderId="0" xfId="0" applyNumberFormat="1" applyFont="1"/>
    <xf numFmtId="166" fontId="5" fillId="0" borderId="0" xfId="0" applyNumberFormat="1" applyFont="1"/>
    <xf numFmtId="0" fontId="6" fillId="0" borderId="0" xfId="0" applyFont="1" applyAlignment="1">
      <alignment horizontal="left"/>
    </xf>
    <xf numFmtId="0" fontId="6" fillId="0" borderId="1" xfId="0" applyFont="1" applyBorder="1" applyAlignment="1">
      <alignment horizontal="left"/>
    </xf>
    <xf numFmtId="3" fontId="6" fillId="0" borderId="1" xfId="0" applyNumberFormat="1" applyFont="1" applyBorder="1"/>
    <xf numFmtId="3" fontId="5" fillId="0" borderId="1" xfId="0" applyNumberFormat="1" applyFont="1" applyBorder="1"/>
    <xf numFmtId="166" fontId="5" fillId="0" borderId="1" xfId="0" applyNumberFormat="1" applyFont="1" applyBorder="1"/>
    <xf numFmtId="9" fontId="6" fillId="0" borderId="1" xfId="2" applyFont="1" applyBorder="1"/>
    <xf numFmtId="9" fontId="5" fillId="0" borderId="1" xfId="0" applyNumberFormat="1" applyFont="1" applyBorder="1"/>
    <xf numFmtId="0" fontId="5" fillId="0" borderId="0" xfId="0" quotePrefix="1" applyFont="1" applyAlignment="1">
      <alignment horizontal="left"/>
    </xf>
    <xf numFmtId="3" fontId="5" fillId="0" borderId="0" xfId="1" applyNumberFormat="1" applyFont="1"/>
    <xf numFmtId="164" fontId="5" fillId="0" borderId="0" xfId="1" applyNumberFormat="1" applyFont="1"/>
    <xf numFmtId="167" fontId="5" fillId="0" borderId="0" xfId="1" applyNumberFormat="1" applyFont="1"/>
    <xf numFmtId="165" fontId="5" fillId="0" borderId="0" xfId="0" applyNumberFormat="1" applyFont="1"/>
    <xf numFmtId="9" fontId="6" fillId="0" borderId="0" xfId="0" applyNumberFormat="1" applyFont="1"/>
    <xf numFmtId="9" fontId="5" fillId="0" borderId="0" xfId="0" applyNumberFormat="1" applyFont="1"/>
    <xf numFmtId="0" fontId="5" fillId="0" borderId="0" xfId="0" applyFont="1" applyAlignment="1">
      <alignment horizontal="center"/>
    </xf>
    <xf numFmtId="0" fontId="7" fillId="0" borderId="0" xfId="0" applyFont="1"/>
    <xf numFmtId="0" fontId="5" fillId="0" borderId="0" xfId="0" applyFont="1" applyFill="1"/>
    <xf numFmtId="165" fontId="5" fillId="0" borderId="0" xfId="2" applyNumberFormat="1" applyFont="1"/>
    <xf numFmtId="165" fontId="6" fillId="0" borderId="0" xfId="2" applyNumberFormat="1" applyFont="1"/>
    <xf numFmtId="0" fontId="5" fillId="0" borderId="0" xfId="0" applyFont="1" applyAlignment="1">
      <alignment horizontal="left"/>
    </xf>
    <xf numFmtId="0" fontId="7" fillId="0" borderId="1" xfId="0" applyFont="1" applyBorder="1"/>
    <xf numFmtId="165" fontId="5" fillId="0" borderId="1" xfId="2" applyNumberFormat="1" applyFont="1" applyBorder="1"/>
    <xf numFmtId="165" fontId="6" fillId="0" borderId="1" xfId="2" applyNumberFormat="1" applyFont="1" applyBorder="1"/>
    <xf numFmtId="0" fontId="5" fillId="0" borderId="1" xfId="0" applyFont="1" applyBorder="1" applyAlignment="1">
      <alignment horizontal="left"/>
    </xf>
    <xf numFmtId="0" fontId="8" fillId="0" borderId="0" xfId="0" applyFont="1"/>
    <xf numFmtId="9" fontId="6" fillId="0" borderId="1" xfId="2" applyNumberFormat="1" applyFont="1" applyBorder="1"/>
    <xf numFmtId="0" fontId="5" fillId="0" borderId="2" xfId="0" quotePrefix="1" applyFont="1" applyBorder="1" applyAlignment="1">
      <alignment horizontal="left"/>
    </xf>
    <xf numFmtId="3" fontId="5" fillId="0" borderId="2" xfId="1" applyNumberFormat="1" applyFont="1" applyBorder="1"/>
    <xf numFmtId="0" fontId="5" fillId="0" borderId="0" xfId="0" applyFont="1" applyAlignment="1">
      <alignment horizontal="center"/>
    </xf>
    <xf numFmtId="0" fontId="6" fillId="0" borderId="0" xfId="0" applyFont="1" applyAlignment="1">
      <alignment horizontal="center"/>
    </xf>
  </cellXfs>
  <cellStyles count="3">
    <cellStyle name="Komma" xfId="1" builtinId="3"/>
    <cellStyle name="Normal" xfId="0" builtinId="0"/>
    <cellStyle name="Pros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'Fane 1'!$B$1</c:f>
          <c:strCache>
            <c:ptCount val="1"/>
            <c:pt idx="0">
              <c:v>Oppgave X</c:v>
            </c:pt>
          </c:strCache>
        </c:strRef>
      </c:tx>
      <c:overlay val="1"/>
    </c:title>
    <c:autoTitleDeleted val="0"/>
    <c:plotArea>
      <c:layout>
        <c:manualLayout>
          <c:layoutTarget val="inner"/>
          <c:xMode val="edge"/>
          <c:yMode val="edge"/>
          <c:x val="0.10221642002032394"/>
          <c:y val="4.5492736054222216E-2"/>
          <c:w val="0.67043874731235786"/>
          <c:h val="0.88720312037260118"/>
        </c:manualLayout>
      </c:layout>
      <c:lineChart>
        <c:grouping val="standard"/>
        <c:varyColors val="0"/>
        <c:ser>
          <c:idx val="0"/>
          <c:order val="0"/>
          <c:tx>
            <c:strRef>
              <c:f>'Fane 1'!$A$10</c:f>
              <c:strCache>
                <c:ptCount val="1"/>
                <c:pt idx="0">
                  <c:v>Alfa</c:v>
                </c:pt>
              </c:strCache>
            </c:strRef>
          </c:tx>
          <c:marker>
            <c:symbol val="none"/>
          </c:marker>
          <c:cat>
            <c:numRef>
              <c:f>'Fane 1'!$A$24:$G$24</c:f>
              <c:numCache>
                <c:formatCode>_(* #\ ##0_);_(* \(#\ ##0\);_(* "-"??_);_(@_)</c:formatCode>
                <c:ptCount val="7"/>
                <c:pt idx="1">
                  <c:v>5</c:v>
                </c:pt>
                <c:pt idx="2">
                  <c:v>10</c:v>
                </c:pt>
                <c:pt idx="3">
                  <c:v>15.000000000000002</c:v>
                </c:pt>
                <c:pt idx="4">
                  <c:v>20</c:v>
                </c:pt>
                <c:pt idx="5">
                  <c:v>25</c:v>
                </c:pt>
                <c:pt idx="6">
                  <c:v>30</c:v>
                </c:pt>
              </c:numCache>
            </c:numRef>
          </c:cat>
          <c:val>
            <c:numRef>
              <c:f>'Fane 1'!$B$10:$H$10</c:f>
              <c:numCache>
                <c:formatCode>#,##0</c:formatCode>
                <c:ptCount val="7"/>
                <c:pt idx="0">
                  <c:v>3073.0127530367809</c:v>
                </c:pt>
                <c:pt idx="1">
                  <c:v>1715.23927785966</c:v>
                </c:pt>
                <c:pt idx="2">
                  <c:v>698.63135180884842</c:v>
                </c:pt>
                <c:pt idx="3">
                  <c:v>-75.916086403174191</c:v>
                </c:pt>
                <c:pt idx="4">
                  <c:v>-675.59012418489681</c:v>
                </c:pt>
                <c:pt idx="5">
                  <c:v>-1146.8113511286351</c:v>
                </c:pt>
                <c:pt idx="6">
                  <c:v>-1522.21688770572</c:v>
                </c:pt>
              </c:numCache>
            </c:numRef>
          </c:val>
          <c:smooth val="1"/>
          <c:extLst>
            <c:ext xmlns:c16="http://schemas.microsoft.com/office/drawing/2014/chart" uri="{C3380CC4-5D6E-409C-BE32-E72D297353CC}">
              <c16:uniqueId val="{00000000-153C-4C34-B415-BE82D0AB4FF4}"/>
            </c:ext>
          </c:extLst>
        </c:ser>
        <c:ser>
          <c:idx val="1"/>
          <c:order val="1"/>
          <c:tx>
            <c:strRef>
              <c:f>'Fane 1'!$A$11</c:f>
              <c:strCache>
                <c:ptCount val="1"/>
                <c:pt idx="0">
                  <c:v>Beta</c:v>
                </c:pt>
              </c:strCache>
            </c:strRef>
          </c:tx>
          <c:marker>
            <c:symbol val="none"/>
          </c:marker>
          <c:cat>
            <c:numRef>
              <c:f>'Fane 1'!$A$24:$G$24</c:f>
              <c:numCache>
                <c:formatCode>_(* #\ ##0_);_(* \(#\ ##0\);_(* "-"??_);_(@_)</c:formatCode>
                <c:ptCount val="7"/>
                <c:pt idx="1">
                  <c:v>5</c:v>
                </c:pt>
                <c:pt idx="2">
                  <c:v>10</c:v>
                </c:pt>
                <c:pt idx="3">
                  <c:v>15.000000000000002</c:v>
                </c:pt>
                <c:pt idx="4">
                  <c:v>20</c:v>
                </c:pt>
                <c:pt idx="5">
                  <c:v>25</c:v>
                </c:pt>
                <c:pt idx="6">
                  <c:v>30</c:v>
                </c:pt>
              </c:numCache>
            </c:numRef>
          </c:cat>
          <c:val>
            <c:numRef>
              <c:f>'Fane 1'!$B$11:$H$11</c:f>
            </c:numRef>
          </c:val>
          <c:smooth val="1"/>
          <c:extLst>
            <c:ext xmlns:c16="http://schemas.microsoft.com/office/drawing/2014/chart" uri="{C3380CC4-5D6E-409C-BE32-E72D297353CC}">
              <c16:uniqueId val="{00000001-153C-4C34-B415-BE82D0AB4FF4}"/>
            </c:ext>
          </c:extLst>
        </c:ser>
        <c:dLbls>
          <c:showLegendKey val="0"/>
          <c:showVal val="0"/>
          <c:showCatName val="0"/>
          <c:showSerName val="0"/>
          <c:showPercent val="0"/>
          <c:showBubbleSize val="0"/>
        </c:dLbls>
        <c:smooth val="0"/>
        <c:axId val="118359552"/>
        <c:axId val="118361472"/>
      </c:lineChart>
      <c:catAx>
        <c:axId val="118359552"/>
        <c:scaling>
          <c:orientation val="minMax"/>
        </c:scaling>
        <c:delete val="0"/>
        <c:axPos val="b"/>
        <c:title>
          <c:tx>
            <c:rich>
              <a:bodyPr/>
              <a:lstStyle/>
              <a:p>
                <a:pPr>
                  <a:defRPr/>
                </a:pPr>
                <a:r>
                  <a:rPr lang="nb-NO"/>
                  <a:t>Kapitalkostnad (%)</a:t>
                </a:r>
              </a:p>
            </c:rich>
          </c:tx>
          <c:layout>
            <c:manualLayout>
              <c:xMode val="edge"/>
              <c:yMode val="edge"/>
              <c:x val="0.34366322429445972"/>
              <c:y val="0.84820849774730545"/>
            </c:manualLayout>
          </c:layout>
          <c:overlay val="0"/>
        </c:title>
        <c:numFmt formatCode="General" sourceLinked="1"/>
        <c:majorTickMark val="out"/>
        <c:minorTickMark val="none"/>
        <c:tickLblPos val="nextTo"/>
        <c:txPr>
          <a:bodyPr rot="0" vert="horz"/>
          <a:lstStyle/>
          <a:p>
            <a:pPr>
              <a:defRPr/>
            </a:pPr>
            <a:endParaRPr lang="nb-NO"/>
          </a:p>
        </c:txPr>
        <c:crossAx val="118361472"/>
        <c:crosses val="autoZero"/>
        <c:auto val="1"/>
        <c:lblAlgn val="ctr"/>
        <c:lblOffset val="100"/>
        <c:noMultiLvlLbl val="0"/>
      </c:catAx>
      <c:valAx>
        <c:axId val="118361472"/>
        <c:scaling>
          <c:orientation val="minMax"/>
        </c:scaling>
        <c:delete val="0"/>
        <c:axPos val="l"/>
        <c:title>
          <c:tx>
            <c:rich>
              <a:bodyPr/>
              <a:lstStyle/>
              <a:p>
                <a:pPr>
                  <a:defRPr/>
                </a:pPr>
                <a:r>
                  <a:rPr lang="en-US"/>
                  <a:t>Nåverdi</a:t>
                </a:r>
              </a:p>
            </c:rich>
          </c:tx>
          <c:overlay val="0"/>
        </c:title>
        <c:numFmt formatCode="#,##0" sourceLinked="1"/>
        <c:majorTickMark val="out"/>
        <c:minorTickMark val="none"/>
        <c:tickLblPos val="nextTo"/>
        <c:txPr>
          <a:bodyPr rot="0" vert="horz"/>
          <a:lstStyle/>
          <a:p>
            <a:pPr>
              <a:defRPr/>
            </a:pPr>
            <a:endParaRPr lang="nb-NO"/>
          </a:p>
        </c:txPr>
        <c:crossAx val="118359552"/>
        <c:crosses val="autoZero"/>
        <c:crossBetween val="midCat"/>
      </c:valAx>
    </c:plotArea>
    <c:legend>
      <c:legendPos val="r"/>
      <c:overlay val="0"/>
    </c:legend>
    <c:plotVisOnly val="1"/>
    <c:dispBlanksAs val="gap"/>
    <c:showDLblsOverMax val="0"/>
  </c:chart>
  <c:spPr>
    <a:ln>
      <a:noFill/>
    </a:ln>
  </c:spPr>
  <c:txPr>
    <a:bodyPr/>
    <a:lstStyle/>
    <a:p>
      <a:pPr>
        <a:defRPr sz="1050" b="0" i="0" u="none" strike="noStrike" baseline="0">
          <a:solidFill>
            <a:srgbClr val="000000"/>
          </a:solidFill>
          <a:latin typeface="Times New Roman" panose="02020603050405020304" pitchFamily="18" charset="0"/>
          <a:ea typeface="Calibri"/>
          <a:cs typeface="Times New Roman" panose="02020603050405020304" pitchFamily="18" charset="0"/>
        </a:defRPr>
      </a:pPr>
      <a:endParaRPr lang="nb-N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'Fane 2'!$B$1</c:f>
          <c:strCache>
            <c:ptCount val="1"/>
            <c:pt idx="0">
              <c:v>Oppgave Y</c:v>
            </c:pt>
          </c:strCache>
        </c:strRef>
      </c:tx>
      <c:overlay val="1"/>
    </c:title>
    <c:autoTitleDeleted val="0"/>
    <c:plotArea>
      <c:layout>
        <c:manualLayout>
          <c:layoutTarget val="inner"/>
          <c:xMode val="edge"/>
          <c:yMode val="edge"/>
          <c:x val="0.1627062093314777"/>
          <c:y val="7.6321211293675001E-2"/>
          <c:w val="0.67043874731235786"/>
          <c:h val="0.88720312037260118"/>
        </c:manualLayout>
      </c:layout>
      <c:lineChart>
        <c:grouping val="standard"/>
        <c:varyColors val="0"/>
        <c:ser>
          <c:idx val="0"/>
          <c:order val="0"/>
          <c:tx>
            <c:strRef>
              <c:f>'Fane 2'!$A$11</c:f>
              <c:strCache>
                <c:ptCount val="1"/>
                <c:pt idx="0">
                  <c:v>Gamma</c:v>
                </c:pt>
              </c:strCache>
            </c:strRef>
          </c:tx>
          <c:marker>
            <c:symbol val="none"/>
          </c:marker>
          <c:cat>
            <c:numRef>
              <c:f>'Fane 2'!$A$26:$G$26</c:f>
              <c:numCache>
                <c:formatCode>_(* #\ ##0_);_(* \(#\ ##0\);_(* "-"??_);_(@_)</c:formatCode>
                <c:ptCount val="7"/>
                <c:pt idx="1">
                  <c:v>5</c:v>
                </c:pt>
                <c:pt idx="2">
                  <c:v>10</c:v>
                </c:pt>
                <c:pt idx="3">
                  <c:v>15.000000000000002</c:v>
                </c:pt>
                <c:pt idx="4">
                  <c:v>20</c:v>
                </c:pt>
                <c:pt idx="5">
                  <c:v>25</c:v>
                </c:pt>
                <c:pt idx="6">
                  <c:v>30</c:v>
                </c:pt>
              </c:numCache>
            </c:numRef>
          </c:cat>
          <c:val>
            <c:numRef>
              <c:f>'Fane 2'!$B$11:$H$11</c:f>
              <c:numCache>
                <c:formatCode>#,##0</c:formatCode>
                <c:ptCount val="7"/>
                <c:pt idx="0">
                  <c:v>14000</c:v>
                </c:pt>
                <c:pt idx="1">
                  <c:v>8095.5513424700584</c:v>
                </c:pt>
                <c:pt idx="2">
                  <c:v>3484.6702992445566</c:v>
                </c:pt>
                <c:pt idx="3">
                  <c:v>-173.17770827855838</c:v>
                </c:pt>
                <c:pt idx="4">
                  <c:v>-3116.6195130315473</c:v>
                </c:pt>
                <c:pt idx="5">
                  <c:v>-5516.0320000000002</c:v>
                </c:pt>
                <c:pt idx="6">
                  <c:v>-7495.1600529459547</c:v>
                </c:pt>
              </c:numCache>
            </c:numRef>
          </c:val>
          <c:smooth val="1"/>
          <c:extLst>
            <c:ext xmlns:c16="http://schemas.microsoft.com/office/drawing/2014/chart" uri="{C3380CC4-5D6E-409C-BE32-E72D297353CC}">
              <c16:uniqueId val="{00000000-292D-439C-BCA0-D71318602B88}"/>
            </c:ext>
          </c:extLst>
        </c:ser>
        <c:ser>
          <c:idx val="1"/>
          <c:order val="1"/>
          <c:tx>
            <c:strRef>
              <c:f>'Fane 2'!$A$12</c:f>
              <c:strCache>
                <c:ptCount val="1"/>
                <c:pt idx="0">
                  <c:v>Delta</c:v>
                </c:pt>
              </c:strCache>
            </c:strRef>
          </c:tx>
          <c:marker>
            <c:symbol val="none"/>
          </c:marker>
          <c:cat>
            <c:numRef>
              <c:f>'Fane 2'!$A$26:$G$26</c:f>
              <c:numCache>
                <c:formatCode>_(* #\ ##0_);_(* \(#\ ##0\);_(* "-"??_);_(@_)</c:formatCode>
                <c:ptCount val="7"/>
                <c:pt idx="1">
                  <c:v>5</c:v>
                </c:pt>
                <c:pt idx="2">
                  <c:v>10</c:v>
                </c:pt>
                <c:pt idx="3">
                  <c:v>15.000000000000002</c:v>
                </c:pt>
                <c:pt idx="4">
                  <c:v>20</c:v>
                </c:pt>
                <c:pt idx="5">
                  <c:v>25</c:v>
                </c:pt>
                <c:pt idx="6">
                  <c:v>30</c:v>
                </c:pt>
              </c:numCache>
            </c:numRef>
          </c:cat>
          <c:val>
            <c:numRef>
              <c:f>'Fane 2'!$B$12:$H$12</c:f>
              <c:numCache>
                <c:formatCode>#,##0</c:formatCode>
                <c:ptCount val="7"/>
                <c:pt idx="0">
                  <c:v>6500</c:v>
                </c:pt>
                <c:pt idx="1">
                  <c:v>4432.569265899293</c:v>
                </c:pt>
                <c:pt idx="2">
                  <c:v>2788.4063828454082</c:v>
                </c:pt>
                <c:pt idx="3">
                  <c:v>1461.2659771982744</c:v>
                </c:pt>
                <c:pt idx="4">
                  <c:v>375.61085390946499</c:v>
                </c:pt>
                <c:pt idx="5">
                  <c:v>-523.26400000000001</c:v>
                </c:pt>
                <c:pt idx="6">
                  <c:v>-1275.6485703080459</c:v>
                </c:pt>
              </c:numCache>
            </c:numRef>
          </c:val>
          <c:smooth val="1"/>
          <c:extLst>
            <c:ext xmlns:c16="http://schemas.microsoft.com/office/drawing/2014/chart" uri="{C3380CC4-5D6E-409C-BE32-E72D297353CC}">
              <c16:uniqueId val="{00000001-292D-439C-BCA0-D71318602B88}"/>
            </c:ext>
          </c:extLst>
        </c:ser>
        <c:ser>
          <c:idx val="2"/>
          <c:order val="2"/>
          <c:tx>
            <c:strRef>
              <c:f>'Fane 2'!$A$13</c:f>
              <c:strCache>
                <c:ptCount val="1"/>
                <c:pt idx="0">
                  <c:v>Differanse</c:v>
                </c:pt>
              </c:strCache>
            </c:strRef>
          </c:tx>
          <c:marker>
            <c:symbol val="none"/>
          </c:marker>
          <c:cat>
            <c:numRef>
              <c:f>'Fane 2'!$A$26:$G$26</c:f>
              <c:numCache>
                <c:formatCode>_(* #\ ##0_);_(* \(#\ ##0\);_(* "-"??_);_(@_)</c:formatCode>
                <c:ptCount val="7"/>
                <c:pt idx="1">
                  <c:v>5</c:v>
                </c:pt>
                <c:pt idx="2">
                  <c:v>10</c:v>
                </c:pt>
                <c:pt idx="3">
                  <c:v>15.000000000000002</c:v>
                </c:pt>
                <c:pt idx="4">
                  <c:v>20</c:v>
                </c:pt>
                <c:pt idx="5">
                  <c:v>25</c:v>
                </c:pt>
                <c:pt idx="6">
                  <c:v>30</c:v>
                </c:pt>
              </c:numCache>
            </c:numRef>
          </c:cat>
          <c:val>
            <c:numRef>
              <c:f>'Fane 2'!$B$13:$H$13</c:f>
              <c:numCache>
                <c:formatCode>#,##0</c:formatCode>
                <c:ptCount val="7"/>
                <c:pt idx="0">
                  <c:v>7500</c:v>
                </c:pt>
                <c:pt idx="1">
                  <c:v>3662.9820765707682</c:v>
                </c:pt>
                <c:pt idx="2">
                  <c:v>696.26391639914618</c:v>
                </c:pt>
                <c:pt idx="3">
                  <c:v>-1634.4436854768337</c:v>
                </c:pt>
                <c:pt idx="4">
                  <c:v>-3492.2303669410148</c:v>
                </c:pt>
                <c:pt idx="5">
                  <c:v>-4992.768</c:v>
                </c:pt>
                <c:pt idx="6">
                  <c:v>-6219.5114826379104</c:v>
                </c:pt>
              </c:numCache>
            </c:numRef>
          </c:val>
          <c:smooth val="1"/>
          <c:extLst>
            <c:ext xmlns:c16="http://schemas.microsoft.com/office/drawing/2014/chart" uri="{C3380CC4-5D6E-409C-BE32-E72D297353CC}">
              <c16:uniqueId val="{00000002-292D-439C-BCA0-D71318602B88}"/>
            </c:ext>
          </c:extLst>
        </c:ser>
        <c:dLbls>
          <c:showLegendKey val="0"/>
          <c:showVal val="0"/>
          <c:showCatName val="0"/>
          <c:showSerName val="0"/>
          <c:showPercent val="0"/>
          <c:showBubbleSize val="0"/>
        </c:dLbls>
        <c:smooth val="0"/>
        <c:axId val="118417280"/>
        <c:axId val="118419456"/>
      </c:lineChart>
      <c:catAx>
        <c:axId val="118417280"/>
        <c:scaling>
          <c:orientation val="minMax"/>
        </c:scaling>
        <c:delete val="0"/>
        <c:axPos val="b"/>
        <c:title>
          <c:tx>
            <c:rich>
              <a:bodyPr/>
              <a:lstStyle/>
              <a:p>
                <a:pPr>
                  <a:defRPr/>
                </a:pPr>
                <a:r>
                  <a:rPr lang="nb-NO"/>
                  <a:t>Kapitalkostnad (%)</a:t>
                </a:r>
              </a:p>
            </c:rich>
          </c:tx>
          <c:layout>
            <c:manualLayout>
              <c:xMode val="edge"/>
              <c:yMode val="edge"/>
              <c:x val="0.4741993419802577"/>
              <c:y val="0.81224199576209055"/>
            </c:manualLayout>
          </c:layout>
          <c:overlay val="0"/>
        </c:title>
        <c:numFmt formatCode="General" sourceLinked="1"/>
        <c:majorTickMark val="out"/>
        <c:minorTickMark val="none"/>
        <c:tickLblPos val="nextTo"/>
        <c:txPr>
          <a:bodyPr rot="0" vert="horz"/>
          <a:lstStyle/>
          <a:p>
            <a:pPr>
              <a:defRPr/>
            </a:pPr>
            <a:endParaRPr lang="nb-NO"/>
          </a:p>
        </c:txPr>
        <c:crossAx val="118419456"/>
        <c:crosses val="autoZero"/>
        <c:auto val="1"/>
        <c:lblAlgn val="ctr"/>
        <c:lblOffset val="100"/>
        <c:noMultiLvlLbl val="0"/>
      </c:catAx>
      <c:valAx>
        <c:axId val="118419456"/>
        <c:scaling>
          <c:orientation val="minMax"/>
        </c:scaling>
        <c:delete val="0"/>
        <c:axPos val="l"/>
        <c:title>
          <c:tx>
            <c:rich>
              <a:bodyPr/>
              <a:lstStyle/>
              <a:p>
                <a:pPr>
                  <a:defRPr/>
                </a:pPr>
                <a:r>
                  <a:rPr lang="en-US"/>
                  <a:t>Nåverdi</a:t>
                </a:r>
              </a:p>
            </c:rich>
          </c:tx>
          <c:overlay val="0"/>
        </c:title>
        <c:numFmt formatCode="#,##0" sourceLinked="1"/>
        <c:majorTickMark val="out"/>
        <c:minorTickMark val="none"/>
        <c:tickLblPos val="nextTo"/>
        <c:txPr>
          <a:bodyPr rot="0" vert="horz"/>
          <a:lstStyle/>
          <a:p>
            <a:pPr>
              <a:defRPr/>
            </a:pPr>
            <a:endParaRPr lang="nb-NO"/>
          </a:p>
        </c:txPr>
        <c:crossAx val="118417280"/>
        <c:crosses val="autoZero"/>
        <c:crossBetween val="midCat"/>
      </c:valAx>
    </c:plotArea>
    <c:legend>
      <c:legendPos val="r"/>
      <c:overlay val="0"/>
    </c:legend>
    <c:plotVisOnly val="1"/>
    <c:dispBlanksAs val="gap"/>
    <c:showDLblsOverMax val="0"/>
  </c:chart>
  <c:spPr>
    <a:ln>
      <a:noFill/>
    </a:ln>
  </c:spPr>
  <c:txPr>
    <a:bodyPr/>
    <a:lstStyle/>
    <a:p>
      <a:pPr>
        <a:defRPr sz="1100" b="0" i="0" u="none" strike="noStrike" baseline="0">
          <a:solidFill>
            <a:srgbClr val="000000"/>
          </a:solidFill>
          <a:latin typeface="Times New Roman" panose="02020603050405020304" pitchFamily="18" charset="0"/>
          <a:ea typeface="Calibri"/>
          <a:cs typeface="Times New Roman" panose="02020603050405020304" pitchFamily="18" charset="0"/>
        </a:defRPr>
      </a:pPr>
      <a:endParaRPr lang="nb-N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'Fane 3'!$B$2</c:f>
          <c:strCache>
            <c:ptCount val="1"/>
            <c:pt idx="0">
              <c:v>Oppgave Z</c:v>
            </c:pt>
          </c:strCache>
        </c:strRef>
      </c:tx>
      <c:overlay val="0"/>
    </c:title>
    <c:autoTitleDeleted val="0"/>
    <c:plotArea>
      <c:layout>
        <c:manualLayout>
          <c:layoutTarget val="inner"/>
          <c:xMode val="edge"/>
          <c:yMode val="edge"/>
          <c:x val="0.17051674106305353"/>
          <c:y val="9.5064593932773209E-2"/>
          <c:w val="0.59273943417372965"/>
          <c:h val="0.88590963280848734"/>
        </c:manualLayout>
      </c:layout>
      <c:lineChart>
        <c:grouping val="standard"/>
        <c:varyColors val="0"/>
        <c:ser>
          <c:idx val="0"/>
          <c:order val="0"/>
          <c:tx>
            <c:strRef>
              <c:f>'Fane 3'!$A$10</c:f>
              <c:strCache>
                <c:ptCount val="1"/>
                <c:pt idx="0">
                  <c:v>Kappa</c:v>
                </c:pt>
              </c:strCache>
            </c:strRef>
          </c:tx>
          <c:marker>
            <c:symbol val="none"/>
          </c:marker>
          <c:cat>
            <c:numRef>
              <c:f>'Fane 3'!$A$25:$G$25</c:f>
              <c:numCache>
                <c:formatCode>_(* #\ ##0_);_(* \(#\ ##0\);_(* "-"??_);_(@_)</c:formatCode>
                <c:ptCount val="7"/>
                <c:pt idx="1">
                  <c:v>0.05</c:v>
                </c:pt>
                <c:pt idx="2">
                  <c:v>0.1</c:v>
                </c:pt>
                <c:pt idx="3">
                  <c:v>0.15000000000000002</c:v>
                </c:pt>
                <c:pt idx="4">
                  <c:v>0.2</c:v>
                </c:pt>
                <c:pt idx="5">
                  <c:v>0.25</c:v>
                </c:pt>
                <c:pt idx="6">
                  <c:v>0.3</c:v>
                </c:pt>
              </c:numCache>
            </c:numRef>
          </c:cat>
          <c:val>
            <c:numRef>
              <c:f>'Fane 3'!$B$10:$H$10</c:f>
              <c:numCache>
                <c:formatCode>#,##0</c:formatCode>
                <c:ptCount val="7"/>
                <c:pt idx="0">
                  <c:v>180</c:v>
                </c:pt>
                <c:pt idx="1">
                  <c:v>122.23967526758042</c:v>
                </c:pt>
                <c:pt idx="2">
                  <c:v>76.401140011549273</c:v>
                </c:pt>
                <c:pt idx="3">
                  <c:v>39.509693625712487</c:v>
                </c:pt>
                <c:pt idx="4">
                  <c:v>9.4367283950617207</c:v>
                </c:pt>
                <c:pt idx="5">
                  <c:v>-15.366399999999999</c:v>
                </c:pt>
                <c:pt idx="6">
                  <c:v>-36.043663629532432</c:v>
                </c:pt>
              </c:numCache>
            </c:numRef>
          </c:val>
          <c:smooth val="1"/>
          <c:extLst>
            <c:ext xmlns:c16="http://schemas.microsoft.com/office/drawing/2014/chart" uri="{C3380CC4-5D6E-409C-BE32-E72D297353CC}">
              <c16:uniqueId val="{00000000-01E6-42F8-9912-6B8C973A9778}"/>
            </c:ext>
          </c:extLst>
        </c:ser>
        <c:ser>
          <c:idx val="1"/>
          <c:order val="1"/>
          <c:tx>
            <c:strRef>
              <c:f>'Fane 3'!$A$11</c:f>
              <c:strCache>
                <c:ptCount val="1"/>
                <c:pt idx="0">
                  <c:v>Lambda</c:v>
                </c:pt>
              </c:strCache>
            </c:strRef>
          </c:tx>
          <c:marker>
            <c:symbol val="none"/>
          </c:marker>
          <c:cat>
            <c:numRef>
              <c:f>'Fane 3'!$A$25:$G$25</c:f>
              <c:numCache>
                <c:formatCode>_(* #\ ##0_);_(* \(#\ ##0\);_(* "-"??_);_(@_)</c:formatCode>
                <c:ptCount val="7"/>
                <c:pt idx="1">
                  <c:v>0.05</c:v>
                </c:pt>
                <c:pt idx="2">
                  <c:v>0.1</c:v>
                </c:pt>
                <c:pt idx="3">
                  <c:v>0.15000000000000002</c:v>
                </c:pt>
                <c:pt idx="4">
                  <c:v>0.2</c:v>
                </c:pt>
                <c:pt idx="5">
                  <c:v>0.25</c:v>
                </c:pt>
                <c:pt idx="6">
                  <c:v>0.3</c:v>
                </c:pt>
              </c:numCache>
            </c:numRef>
          </c:cat>
          <c:val>
            <c:numRef>
              <c:f>'Fane 3'!$B$11:$H$11</c:f>
            </c:numRef>
          </c:val>
          <c:smooth val="1"/>
          <c:extLst>
            <c:ext xmlns:c16="http://schemas.microsoft.com/office/drawing/2014/chart" uri="{C3380CC4-5D6E-409C-BE32-E72D297353CC}">
              <c16:uniqueId val="{00000001-01E6-42F8-9912-6B8C973A9778}"/>
            </c:ext>
          </c:extLst>
        </c:ser>
        <c:dLbls>
          <c:showLegendKey val="0"/>
          <c:showVal val="0"/>
          <c:showCatName val="0"/>
          <c:showSerName val="0"/>
          <c:showPercent val="0"/>
          <c:showBubbleSize val="0"/>
        </c:dLbls>
        <c:smooth val="0"/>
        <c:axId val="180098560"/>
        <c:axId val="180100480"/>
      </c:lineChart>
      <c:catAx>
        <c:axId val="180098560"/>
        <c:scaling>
          <c:orientation val="minMax"/>
        </c:scaling>
        <c:delete val="0"/>
        <c:axPos val="b"/>
        <c:title>
          <c:tx>
            <c:rich>
              <a:bodyPr/>
              <a:lstStyle/>
              <a:p>
                <a:pPr>
                  <a:defRPr/>
                </a:pPr>
                <a:r>
                  <a:rPr lang="nb-NO"/>
                  <a:t>Kapitalkostnad</a:t>
                </a:r>
              </a:p>
            </c:rich>
          </c:tx>
          <c:layout>
            <c:manualLayout>
              <c:xMode val="edge"/>
              <c:yMode val="edge"/>
              <c:x val="0.40483585273765904"/>
              <c:y val="0.90726946802882513"/>
            </c:manualLayout>
          </c:layout>
          <c:overlay val="0"/>
        </c:title>
        <c:numFmt formatCode="0%" sourceLinked="0"/>
        <c:majorTickMark val="out"/>
        <c:minorTickMark val="none"/>
        <c:tickLblPos val="nextTo"/>
        <c:txPr>
          <a:bodyPr rot="0" vert="horz"/>
          <a:lstStyle/>
          <a:p>
            <a:pPr>
              <a:defRPr/>
            </a:pPr>
            <a:endParaRPr lang="nb-NO"/>
          </a:p>
        </c:txPr>
        <c:crossAx val="180100480"/>
        <c:crosses val="autoZero"/>
        <c:auto val="1"/>
        <c:lblAlgn val="ctr"/>
        <c:lblOffset val="100"/>
        <c:noMultiLvlLbl val="0"/>
      </c:catAx>
      <c:valAx>
        <c:axId val="180100480"/>
        <c:scaling>
          <c:orientation val="minMax"/>
        </c:scaling>
        <c:delete val="0"/>
        <c:axPos val="l"/>
        <c:title>
          <c:tx>
            <c:rich>
              <a:bodyPr rot="-5400000" vert="horz"/>
              <a:lstStyle/>
              <a:p>
                <a:pPr algn="ctr">
                  <a:defRPr/>
                </a:pPr>
                <a:r>
                  <a:rPr lang="nb-NO"/>
                  <a:t>Nåverdi</a:t>
                </a:r>
              </a:p>
            </c:rich>
          </c:tx>
          <c:layout>
            <c:manualLayout>
              <c:xMode val="edge"/>
              <c:yMode val="edge"/>
              <c:x val="7.6796075624236806E-2"/>
              <c:y val="0.3585364444123384"/>
            </c:manualLayout>
          </c:layout>
          <c:overlay val="0"/>
        </c:title>
        <c:numFmt formatCode="#,##0" sourceLinked="1"/>
        <c:majorTickMark val="out"/>
        <c:minorTickMark val="none"/>
        <c:tickLblPos val="nextTo"/>
        <c:txPr>
          <a:bodyPr rot="0" vert="horz"/>
          <a:lstStyle/>
          <a:p>
            <a:pPr>
              <a:defRPr/>
            </a:pPr>
            <a:endParaRPr lang="nb-NO"/>
          </a:p>
        </c:txPr>
        <c:crossAx val="180098560"/>
        <c:crosses val="autoZero"/>
        <c:crossBetween val="midCat"/>
      </c:valAx>
      <c:spPr>
        <a:noFill/>
        <a:ln w="25400">
          <a:noFill/>
        </a:ln>
      </c:spPr>
    </c:plotArea>
    <c:legend>
      <c:legendPos val="r"/>
      <c:overlay val="0"/>
    </c:legend>
    <c:plotVisOnly val="1"/>
    <c:dispBlanksAs val="gap"/>
    <c:showDLblsOverMax val="0"/>
  </c:chart>
  <c:spPr>
    <a:ln>
      <a:noFill/>
    </a:ln>
  </c:spPr>
  <c:txPr>
    <a:bodyPr/>
    <a:lstStyle/>
    <a:p>
      <a:pPr>
        <a:defRPr sz="1050" b="0" i="0" u="none" strike="noStrike" baseline="0">
          <a:solidFill>
            <a:srgbClr val="000000"/>
          </a:solidFill>
          <a:latin typeface="Times New Roman" panose="02020603050405020304" pitchFamily="18" charset="0"/>
          <a:ea typeface="Calibri"/>
          <a:cs typeface="Times New Roman" panose="02020603050405020304" pitchFamily="18" charset="0"/>
        </a:defRPr>
      </a:pPr>
      <a:endParaRPr lang="nb-N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51089</xdr:colOff>
      <xdr:row>12</xdr:row>
      <xdr:rowOff>156482</xdr:rowOff>
    </xdr:from>
    <xdr:to>
      <xdr:col>8</xdr:col>
      <xdr:colOff>0</xdr:colOff>
      <xdr:row>38</xdr:row>
      <xdr:rowOff>20905</xdr:rowOff>
    </xdr:to>
    <xdr:graphicFrame macro="">
      <xdr:nvGraphicFramePr>
        <xdr:cNvPr id="2" name="Chart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14</xdr:row>
      <xdr:rowOff>28575</xdr:rowOff>
    </xdr:from>
    <xdr:to>
      <xdr:col>10</xdr:col>
      <xdr:colOff>266700</xdr:colOff>
      <xdr:row>40</xdr:row>
      <xdr:rowOff>19050</xdr:rowOff>
    </xdr:to>
    <xdr:graphicFrame macro="">
      <xdr:nvGraphicFramePr>
        <xdr:cNvPr id="46088" name="Chart 2">
          <a:extLst>
            <a:ext uri="{FF2B5EF4-FFF2-40B4-BE49-F238E27FC236}">
              <a16:creationId xmlns:a16="http://schemas.microsoft.com/office/drawing/2014/main" id="{00000000-0008-0000-0100-000008B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190500</xdr:colOff>
      <xdr:row>14</xdr:row>
      <xdr:rowOff>122465</xdr:rowOff>
    </xdr:from>
    <xdr:to>
      <xdr:col>22</xdr:col>
      <xdr:colOff>47625</xdr:colOff>
      <xdr:row>38</xdr:row>
      <xdr:rowOff>152400</xdr:rowOff>
    </xdr:to>
    <xdr:graphicFrame macro="">
      <xdr:nvGraphicFramePr>
        <xdr:cNvPr id="47111" name="Chart 3">
          <a:extLst>
            <a:ext uri="{FF2B5EF4-FFF2-40B4-BE49-F238E27FC236}">
              <a16:creationId xmlns:a16="http://schemas.microsoft.com/office/drawing/2014/main" id="{00000000-0008-0000-0200-000007B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2"/>
  <sheetViews>
    <sheetView zoomScale="140" zoomScaleNormal="140" workbookViewId="0"/>
  </sheetViews>
  <sheetFormatPr baseColWidth="10" defaultColWidth="9.140625" defaultRowHeight="15" outlineLevelRow="1" x14ac:dyDescent="0.25"/>
  <cols>
    <col min="1" max="1" width="21.28515625" style="1" customWidth="1"/>
    <col min="2" max="2" width="10.7109375" style="1" customWidth="1"/>
    <col min="3" max="3" width="9.140625" style="1" customWidth="1"/>
    <col min="4" max="6" width="9.85546875" style="1" customWidth="1"/>
    <col min="7" max="7" width="10.85546875" style="1" customWidth="1"/>
    <col min="8" max="8" width="9.7109375" style="1" customWidth="1"/>
    <col min="9" max="9" width="11.42578125" style="1" customWidth="1"/>
    <col min="10" max="16384" width="9.140625" style="1"/>
  </cols>
  <sheetData>
    <row r="1" spans="1:11" ht="14.25" customHeight="1" x14ac:dyDescent="0.25">
      <c r="A1" s="2" t="s">
        <v>2</v>
      </c>
      <c r="B1" s="39" t="s">
        <v>20</v>
      </c>
      <c r="C1" s="39"/>
      <c r="D1" s="39"/>
      <c r="E1" s="39"/>
      <c r="F1" s="39"/>
      <c r="G1" s="39"/>
      <c r="H1" s="39"/>
    </row>
    <row r="2" spans="1:11" x14ac:dyDescent="0.25">
      <c r="D2" s="24"/>
      <c r="E2" s="24"/>
      <c r="F2" s="24"/>
      <c r="G2" s="24"/>
      <c r="H2" s="24"/>
    </row>
    <row r="3" spans="1:11" x14ac:dyDescent="0.25">
      <c r="A3" s="25" t="s">
        <v>10</v>
      </c>
      <c r="B3" s="38" t="s">
        <v>0</v>
      </c>
      <c r="C3" s="38"/>
      <c r="D3" s="38"/>
      <c r="E3" s="38"/>
      <c r="F3" s="38"/>
      <c r="G3" s="38"/>
      <c r="H3" s="38"/>
    </row>
    <row r="4" spans="1:11" x14ac:dyDescent="0.25">
      <c r="A4" s="3" t="s">
        <v>7</v>
      </c>
      <c r="B4" s="4">
        <v>0</v>
      </c>
      <c r="C4" s="3">
        <f t="shared" ref="C4:H4" si="0">B4+1</f>
        <v>1</v>
      </c>
      <c r="D4" s="3">
        <f t="shared" si="0"/>
        <v>2</v>
      </c>
      <c r="E4" s="3">
        <f t="shared" si="0"/>
        <v>3</v>
      </c>
      <c r="F4" s="3">
        <f t="shared" si="0"/>
        <v>4</v>
      </c>
      <c r="G4" s="3">
        <f t="shared" si="0"/>
        <v>5</v>
      </c>
      <c r="H4" s="3">
        <f t="shared" si="0"/>
        <v>6</v>
      </c>
      <c r="I4" s="5" t="s">
        <v>3</v>
      </c>
    </row>
    <row r="5" spans="1:11" x14ac:dyDescent="0.25">
      <c r="A5" s="6" t="s">
        <v>8</v>
      </c>
      <c r="B5" s="7">
        <v>-4000</v>
      </c>
      <c r="C5" s="7">
        <v>686.69679999999994</v>
      </c>
      <c r="D5" s="7">
        <v>707.54970399999979</v>
      </c>
      <c r="E5" s="7">
        <v>747.3964751200001</v>
      </c>
      <c r="F5" s="7">
        <v>803.16951097360038</v>
      </c>
      <c r="G5" s="7">
        <v>872.3639164148085</v>
      </c>
      <c r="H5" s="7">
        <v>3255.8363465283719</v>
      </c>
      <c r="I5" s="9">
        <f>IRR(B5:H5)</f>
        <v>0.14447965954568143</v>
      </c>
    </row>
    <row r="6" spans="1:11" ht="12.75" hidden="1" customHeight="1" outlineLevel="1" x14ac:dyDescent="0.25">
      <c r="A6" s="11" t="s">
        <v>9</v>
      </c>
      <c r="B6" s="12">
        <v>-20000</v>
      </c>
      <c r="C6" s="12">
        <v>7000</v>
      </c>
      <c r="D6" s="12">
        <v>2000</v>
      </c>
      <c r="E6" s="12">
        <v>9000</v>
      </c>
      <c r="F6" s="12">
        <v>11000</v>
      </c>
      <c r="G6" s="12">
        <v>2000</v>
      </c>
      <c r="H6" s="12">
        <v>7000</v>
      </c>
      <c r="I6" s="14">
        <f>IRR(B6:H6)</f>
        <v>0.21727421253664736</v>
      </c>
    </row>
    <row r="7" spans="1:11" collapsed="1" x14ac:dyDescent="0.25"/>
    <row r="8" spans="1:11" x14ac:dyDescent="0.25">
      <c r="A8" s="25" t="s">
        <v>6</v>
      </c>
      <c r="B8" s="38" t="s">
        <v>1</v>
      </c>
      <c r="C8" s="38"/>
      <c r="D8" s="38"/>
      <c r="E8" s="38"/>
      <c r="F8" s="38"/>
      <c r="G8" s="38"/>
      <c r="H8" s="38"/>
    </row>
    <row r="9" spans="1:11" x14ac:dyDescent="0.25">
      <c r="A9" s="3" t="s">
        <v>7</v>
      </c>
      <c r="B9" s="15">
        <v>0</v>
      </c>
      <c r="C9" s="15">
        <v>0.05</v>
      </c>
      <c r="D9" s="16">
        <f>C9+$C$9</f>
        <v>0.1</v>
      </c>
      <c r="E9" s="16">
        <f>D9+$C$9</f>
        <v>0.15000000000000002</v>
      </c>
      <c r="F9" s="16">
        <f>E9+$C$9</f>
        <v>0.2</v>
      </c>
      <c r="G9" s="16">
        <f>F9+$C$9</f>
        <v>0.25</v>
      </c>
      <c r="H9" s="16">
        <f>G9+$C$9</f>
        <v>0.3</v>
      </c>
    </row>
    <row r="10" spans="1:11" x14ac:dyDescent="0.25">
      <c r="A10" s="17" t="str">
        <f>A5</f>
        <v>Alfa</v>
      </c>
      <c r="B10" s="18">
        <f>NPV(B9,$B5:$H$5)*(1+B9)</f>
        <v>3073.0127530367809</v>
      </c>
      <c r="C10" s="18">
        <f>NPV(C9,$B5:$H$5)*(1+C9)</f>
        <v>1715.23927785966</v>
      </c>
      <c r="D10" s="18">
        <f>NPV(D9,$B5:$H$5)*(1+D9)</f>
        <v>698.63135180884842</v>
      </c>
      <c r="E10" s="18">
        <f>NPV(E9,$B5:$H$5)*(1+E9)</f>
        <v>-75.916086403174191</v>
      </c>
      <c r="F10" s="18">
        <f>NPV(F9,$B5:$H$5)*(1+F9)</f>
        <v>-675.59012418489681</v>
      </c>
      <c r="G10" s="18">
        <f>NPV(G9,$B5:$H$5)*(1+G9)</f>
        <v>-1146.8113511286351</v>
      </c>
      <c r="H10" s="18">
        <f>NPV(H9,$B5:$H$5)*(1+H9)</f>
        <v>-1522.21688770572</v>
      </c>
    </row>
    <row r="11" spans="1:11" ht="15.75" hidden="1" outlineLevel="1" thickBot="1" x14ac:dyDescent="0.3">
      <c r="A11" s="36" t="str">
        <f>A6</f>
        <v>Beta</v>
      </c>
      <c r="B11" s="37">
        <f>NPV(B9,$B$6:$H6)*(1+B9)</f>
        <v>18000</v>
      </c>
      <c r="C11" s="37">
        <f>NPV(C9,$B$6:$H6)*(1+C9)</f>
        <v>12095.55134247006</v>
      </c>
      <c r="D11" s="37">
        <f>NPV(D9,$B$6:$H6)*(1+D9)</f>
        <v>7484.6702992445562</v>
      </c>
      <c r="E11" s="37">
        <f>NPV(E9,$B$6:$H6)*(1+E9)</f>
        <v>3826.8222917214425</v>
      </c>
      <c r="F11" s="37">
        <f>NPV(F9,$B$6:$H6)*(1+F9)</f>
        <v>883.38048696845033</v>
      </c>
      <c r="G11" s="37">
        <f>NPV(G9,$B$6:$H6)*(1+G9)</f>
        <v>-1516.0319999999997</v>
      </c>
      <c r="H11" s="37">
        <f>NPV(H9,$B$6:$H6)*(1+H9)</f>
        <v>-3495.1600529459542</v>
      </c>
    </row>
    <row r="12" spans="1:11" collapsed="1" x14ac:dyDescent="0.25"/>
    <row r="13" spans="1:11" x14ac:dyDescent="0.25">
      <c r="K13" s="20"/>
    </row>
    <row r="24" spans="2:13" x14ac:dyDescent="0.25">
      <c r="B24" s="20">
        <f t="shared" ref="B24:G24" si="1">C9*100</f>
        <v>5</v>
      </c>
      <c r="C24" s="20">
        <f t="shared" si="1"/>
        <v>10</v>
      </c>
      <c r="D24" s="20">
        <f t="shared" si="1"/>
        <v>15.000000000000002</v>
      </c>
      <c r="E24" s="20">
        <f t="shared" si="1"/>
        <v>20</v>
      </c>
      <c r="F24" s="20">
        <f t="shared" si="1"/>
        <v>25</v>
      </c>
      <c r="G24" s="20">
        <f t="shared" si="1"/>
        <v>30</v>
      </c>
    </row>
    <row r="25" spans="2:13" x14ac:dyDescent="0.25">
      <c r="L25" s="34"/>
      <c r="M25" s="34"/>
    </row>
    <row r="32" spans="2:13" x14ac:dyDescent="0.25">
      <c r="B32" s="21"/>
    </row>
    <row r="36" spans="1:1" x14ac:dyDescent="0.25">
      <c r="A36" s="17"/>
    </row>
    <row r="52" spans="2:8" x14ac:dyDescent="0.25">
      <c r="B52" s="22"/>
      <c r="C52" s="23"/>
      <c r="D52" s="23"/>
      <c r="E52" s="23"/>
      <c r="F52" s="23"/>
      <c r="G52" s="23"/>
      <c r="H52" s="23"/>
    </row>
  </sheetData>
  <mergeCells count="3">
    <mergeCell ref="B8:H8"/>
    <mergeCell ref="B3:H3"/>
    <mergeCell ref="B1:H1"/>
  </mergeCells>
  <printOptions gridLines="1"/>
  <pageMargins left="0.75" right="0.75" top="1" bottom="1" header="0.5" footer="0.5"/>
  <pageSetup paperSize="9"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54"/>
  <sheetViews>
    <sheetView tabSelected="1" zoomScale="140" zoomScaleNormal="140" workbookViewId="0"/>
  </sheetViews>
  <sheetFormatPr baseColWidth="10" defaultColWidth="9.140625" defaultRowHeight="15" x14ac:dyDescent="0.25"/>
  <cols>
    <col min="1" max="1" width="21.28515625" style="1" customWidth="1"/>
    <col min="2" max="5" width="8.42578125" style="1" customWidth="1"/>
    <col min="6" max="6" width="9.140625" style="1"/>
    <col min="7" max="8" width="8.42578125" style="1" customWidth="1"/>
    <col min="9" max="9" width="11.140625" style="1" customWidth="1"/>
    <col min="10" max="16384" width="9.140625" style="1"/>
  </cols>
  <sheetData>
    <row r="1" spans="1:17" ht="15" customHeight="1" x14ac:dyDescent="0.25">
      <c r="A1" s="2" t="s">
        <v>2</v>
      </c>
      <c r="B1" s="39" t="s">
        <v>19</v>
      </c>
      <c r="C1" s="39"/>
      <c r="D1" s="39"/>
      <c r="E1" s="39"/>
      <c r="F1" s="39"/>
      <c r="G1" s="39"/>
      <c r="H1" s="39"/>
      <c r="L1" s="26"/>
      <c r="M1" s="26"/>
      <c r="N1" s="26"/>
      <c r="O1" s="26"/>
      <c r="P1" s="26"/>
      <c r="Q1" s="26"/>
    </row>
    <row r="3" spans="1:17" x14ac:dyDescent="0.25">
      <c r="A3" s="25" t="s">
        <v>10</v>
      </c>
      <c r="B3" s="38" t="s">
        <v>0</v>
      </c>
      <c r="C3" s="38"/>
      <c r="D3" s="38"/>
      <c r="E3" s="38"/>
      <c r="F3" s="38"/>
      <c r="G3" s="38"/>
      <c r="H3" s="38"/>
    </row>
    <row r="4" spans="1:17" x14ac:dyDescent="0.25">
      <c r="A4" s="3" t="s">
        <v>7</v>
      </c>
      <c r="B4" s="4">
        <v>2016</v>
      </c>
      <c r="C4" s="3">
        <f t="shared" ref="C4:H4" si="0">B4+1</f>
        <v>2017</v>
      </c>
      <c r="D4" s="3">
        <f t="shared" si="0"/>
        <v>2018</v>
      </c>
      <c r="E4" s="3">
        <f t="shared" si="0"/>
        <v>2019</v>
      </c>
      <c r="F4" s="3">
        <f t="shared" si="0"/>
        <v>2020</v>
      </c>
      <c r="G4" s="3">
        <f t="shared" si="0"/>
        <v>2021</v>
      </c>
      <c r="H4" s="3">
        <f t="shared" si="0"/>
        <v>2022</v>
      </c>
      <c r="I4" s="5" t="s">
        <v>3</v>
      </c>
    </row>
    <row r="5" spans="1:17" x14ac:dyDescent="0.25">
      <c r="A5" s="6" t="s">
        <v>14</v>
      </c>
      <c r="B5" s="7">
        <v>-24000</v>
      </c>
      <c r="C5" s="7">
        <v>7000</v>
      </c>
      <c r="D5" s="7">
        <v>2000</v>
      </c>
      <c r="E5" s="7">
        <v>9000</v>
      </c>
      <c r="F5" s="7">
        <v>11000</v>
      </c>
      <c r="G5" s="7">
        <v>2000</v>
      </c>
      <c r="H5" s="7">
        <v>7000</v>
      </c>
      <c r="I5" s="9">
        <f>IRR(B5:H5)</f>
        <v>0.14736508485333122</v>
      </c>
    </row>
    <row r="6" spans="1:17" ht="12.75" customHeight="1" x14ac:dyDescent="0.25">
      <c r="A6" s="10" t="s">
        <v>15</v>
      </c>
      <c r="B6" s="7">
        <v>-8000</v>
      </c>
      <c r="C6" s="7">
        <v>2000</v>
      </c>
      <c r="D6" s="7">
        <v>3000</v>
      </c>
      <c r="E6" s="7">
        <v>4000</v>
      </c>
      <c r="F6" s="7">
        <v>2500</v>
      </c>
      <c r="G6" s="7">
        <v>1500</v>
      </c>
      <c r="H6" s="7">
        <v>1500</v>
      </c>
      <c r="I6" s="9">
        <f>IRR(B6:H6)</f>
        <v>0.21979067291638232</v>
      </c>
    </row>
    <row r="7" spans="1:17" ht="12.75" customHeight="1" x14ac:dyDescent="0.25">
      <c r="A7" s="33" t="s">
        <v>12</v>
      </c>
      <c r="B7" s="13">
        <f>B5-B6</f>
        <v>-16000</v>
      </c>
      <c r="C7" s="13">
        <f t="shared" ref="C7:H7" si="1">C5-C6</f>
        <v>5000</v>
      </c>
      <c r="D7" s="13">
        <f t="shared" si="1"/>
        <v>-1000</v>
      </c>
      <c r="E7" s="13">
        <f t="shared" si="1"/>
        <v>5000</v>
      </c>
      <c r="F7" s="13">
        <f t="shared" si="1"/>
        <v>8500</v>
      </c>
      <c r="G7" s="13">
        <f t="shared" si="1"/>
        <v>500</v>
      </c>
      <c r="H7" s="13">
        <f t="shared" si="1"/>
        <v>5500</v>
      </c>
      <c r="I7" s="14">
        <f>IRR(B7:H7)</f>
        <v>0.11374772644069209</v>
      </c>
    </row>
    <row r="9" spans="1:17" x14ac:dyDescent="0.25">
      <c r="A9" s="25" t="s">
        <v>6</v>
      </c>
      <c r="B9" s="38" t="s">
        <v>1</v>
      </c>
      <c r="C9" s="38"/>
      <c r="D9" s="38"/>
      <c r="E9" s="38"/>
      <c r="F9" s="38"/>
      <c r="G9" s="38"/>
      <c r="H9" s="38"/>
    </row>
    <row r="10" spans="1:17" x14ac:dyDescent="0.25">
      <c r="A10" s="3" t="s">
        <v>7</v>
      </c>
      <c r="B10" s="15">
        <v>0</v>
      </c>
      <c r="C10" s="15">
        <v>0.05</v>
      </c>
      <c r="D10" s="16">
        <f>C10+$C$10</f>
        <v>0.1</v>
      </c>
      <c r="E10" s="16">
        <f>D10+$C$10</f>
        <v>0.15000000000000002</v>
      </c>
      <c r="F10" s="16">
        <f>E10+$C$10</f>
        <v>0.2</v>
      </c>
      <c r="G10" s="16">
        <f>F10+$C$10</f>
        <v>0.25</v>
      </c>
      <c r="H10" s="16">
        <f>G10+$C$10</f>
        <v>0.3</v>
      </c>
    </row>
    <row r="11" spans="1:17" x14ac:dyDescent="0.25">
      <c r="A11" s="17" t="str">
        <f>A5</f>
        <v>Gamma</v>
      </c>
      <c r="B11" s="18">
        <f>NPV(B10,$B5:$H$5)*(1+B10)</f>
        <v>14000</v>
      </c>
      <c r="C11" s="18">
        <f>NPV(C10,$B5:$H$5)*(1+C10)</f>
        <v>8095.5513424700584</v>
      </c>
      <c r="D11" s="18">
        <f>NPV(D10,$B5:$H$5)*(1+D10)</f>
        <v>3484.6702992445566</v>
      </c>
      <c r="E11" s="18">
        <f>NPV(E10,$B5:$H$5)*(1+E10)</f>
        <v>-173.17770827855838</v>
      </c>
      <c r="F11" s="18">
        <f>NPV(F10,$B5:$H$5)*(1+F10)</f>
        <v>-3116.6195130315473</v>
      </c>
      <c r="G11" s="18">
        <f>NPV(G10,$B5:$H$5)*(1+G10)</f>
        <v>-5516.0320000000002</v>
      </c>
      <c r="H11" s="18">
        <f>NPV(H10,$B5:$H$5)*(1+H10)</f>
        <v>-7495.1600529459547</v>
      </c>
    </row>
    <row r="12" spans="1:17" x14ac:dyDescent="0.25">
      <c r="A12" s="17" t="str">
        <f>A6</f>
        <v>Delta</v>
      </c>
      <c r="B12" s="18">
        <f>NPV(B10,$B$6:$H6)*(1+B10)</f>
        <v>6500</v>
      </c>
      <c r="C12" s="18">
        <f>NPV(C10,$B$6:$H6)*(1+C10)</f>
        <v>4432.569265899293</v>
      </c>
      <c r="D12" s="18">
        <f>NPV(D10,$B$6:$H6)*(1+D10)</f>
        <v>2788.4063828454082</v>
      </c>
      <c r="E12" s="18">
        <f>NPV(E10,$B$6:$H6)*(1+E10)</f>
        <v>1461.2659771982744</v>
      </c>
      <c r="F12" s="18">
        <f>NPV(F10,$B$6:$H6)*(1+F10)</f>
        <v>375.61085390946499</v>
      </c>
      <c r="G12" s="18">
        <f>NPV(G10,$B$6:$H6)*(1+G10)</f>
        <v>-523.26400000000001</v>
      </c>
      <c r="H12" s="18">
        <f>NPV(H10,$B$6:$H6)*(1+H10)</f>
        <v>-1275.6485703080459</v>
      </c>
    </row>
    <row r="13" spans="1:17" ht="15.75" thickBot="1" x14ac:dyDescent="0.3">
      <c r="A13" s="36" t="str">
        <f>A7</f>
        <v>Differanse</v>
      </c>
      <c r="B13" s="37">
        <f>NPV(B10,$B$7:$H7)*(1+B10)</f>
        <v>7500</v>
      </c>
      <c r="C13" s="37">
        <f>NPV(C10,$B$7:$H7)*(1+C10)</f>
        <v>3662.9820765707682</v>
      </c>
      <c r="D13" s="37">
        <f>NPV(D10,$B$7:$H7)*(1+D10)</f>
        <v>696.26391639914618</v>
      </c>
      <c r="E13" s="37">
        <f>NPV(E10,$B$7:$H7)*(1+E10)</f>
        <v>-1634.4436854768337</v>
      </c>
      <c r="F13" s="37">
        <f>NPV(F10,$B$7:$H7)*(1+F10)</f>
        <v>-3492.2303669410148</v>
      </c>
      <c r="G13" s="37">
        <f>NPV(G10,$B$7:$H7)*(1+G10)</f>
        <v>-4992.768</v>
      </c>
      <c r="H13" s="37">
        <f>NPV(H10,$B$7:$H7)*(1+H10)</f>
        <v>-6219.5114826379104</v>
      </c>
    </row>
    <row r="14" spans="1:17" ht="15.75" thickTop="1" x14ac:dyDescent="0.25"/>
    <row r="15" spans="1:17" x14ac:dyDescent="0.25">
      <c r="K15" s="20"/>
    </row>
    <row r="19" spans="2:16" x14ac:dyDescent="0.25">
      <c r="P19" s="1" t="s">
        <v>11</v>
      </c>
    </row>
    <row r="26" spans="2:16" x14ac:dyDescent="0.25">
      <c r="B26" s="20">
        <f t="shared" ref="B26:G26" si="2">C10*100</f>
        <v>5</v>
      </c>
      <c r="C26" s="20">
        <f t="shared" si="2"/>
        <v>10</v>
      </c>
      <c r="D26" s="20">
        <f t="shared" si="2"/>
        <v>15.000000000000002</v>
      </c>
      <c r="E26" s="20">
        <f t="shared" si="2"/>
        <v>20</v>
      </c>
      <c r="F26" s="20">
        <f t="shared" si="2"/>
        <v>25</v>
      </c>
      <c r="G26" s="20">
        <f t="shared" si="2"/>
        <v>30</v>
      </c>
    </row>
    <row r="34" spans="1:2" x14ac:dyDescent="0.25">
      <c r="B34" s="21"/>
    </row>
    <row r="38" spans="1:2" x14ac:dyDescent="0.25">
      <c r="A38" s="17"/>
    </row>
    <row r="54" spans="2:8" x14ac:dyDescent="0.25">
      <c r="B54" s="22"/>
      <c r="C54" s="23"/>
      <c r="D54" s="23"/>
      <c r="E54" s="23"/>
      <c r="F54" s="23"/>
      <c r="G54" s="23"/>
      <c r="H54" s="23"/>
    </row>
  </sheetData>
  <mergeCells count="3">
    <mergeCell ref="B3:H3"/>
    <mergeCell ref="B9:H9"/>
    <mergeCell ref="B1:H1"/>
  </mergeCells>
  <printOptions gridLines="1"/>
  <pageMargins left="0.75" right="0.75" top="1" bottom="1" header="0.5" footer="0.5"/>
  <pageSetup paperSize="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53"/>
  <sheetViews>
    <sheetView zoomScale="140" zoomScaleNormal="140" workbookViewId="0"/>
  </sheetViews>
  <sheetFormatPr baseColWidth="10" defaultColWidth="9.140625" defaultRowHeight="15" outlineLevelRow="1" outlineLevelCol="1" x14ac:dyDescent="0.25"/>
  <cols>
    <col min="1" max="1" width="15.85546875" style="1" customWidth="1"/>
    <col min="2" max="2" width="11" style="1" customWidth="1"/>
    <col min="3" max="3" width="8.7109375" style="1" customWidth="1"/>
    <col min="4" max="4" width="13.28515625" style="1" customWidth="1"/>
    <col min="5" max="5" width="9.5703125" style="1" customWidth="1"/>
    <col min="6" max="6" width="13.28515625" style="1" customWidth="1"/>
    <col min="7" max="7" width="14.140625" style="1" customWidth="1"/>
    <col min="8" max="8" width="8.42578125" style="1" customWidth="1"/>
    <col min="9" max="22" width="7.85546875" style="1" hidden="1" customWidth="1" outlineLevel="1"/>
    <col min="23" max="23" width="9.140625" style="1" collapsed="1"/>
    <col min="24" max="16384" width="9.140625" style="1"/>
  </cols>
  <sheetData>
    <row r="1" spans="1:34" ht="15" customHeight="1" x14ac:dyDescent="0.25">
      <c r="A1" s="2" t="s">
        <v>2</v>
      </c>
    </row>
    <row r="2" spans="1:34" ht="15" customHeight="1" x14ac:dyDescent="0.25">
      <c r="B2" s="39" t="s">
        <v>18</v>
      </c>
      <c r="C2" s="39"/>
      <c r="D2" s="39"/>
      <c r="E2" s="39"/>
      <c r="F2" s="39"/>
      <c r="G2" s="39"/>
      <c r="H2" s="39"/>
    </row>
    <row r="3" spans="1:34" ht="15" customHeight="1" x14ac:dyDescent="0.25">
      <c r="A3" s="1" t="s">
        <v>13</v>
      </c>
      <c r="B3" s="2">
        <v>1</v>
      </c>
    </row>
    <row r="4" spans="1:34" x14ac:dyDescent="0.25">
      <c r="A4" s="30" t="s">
        <v>10</v>
      </c>
      <c r="B4" s="5" t="str">
        <f>IF(B3=1,"Investering","Låneopptak")</f>
        <v>Investering</v>
      </c>
      <c r="C4" s="5" t="s">
        <v>4</v>
      </c>
      <c r="D4" s="5" t="s">
        <v>5</v>
      </c>
      <c r="E4" s="5" t="str">
        <f>IF(B3=1,"Restverdi","Restlån")</f>
        <v>Restverdi</v>
      </c>
      <c r="F4" s="5" t="str">
        <f>IF(B3=1,"Internrente","Effektiv rente")</f>
        <v>Internrente</v>
      </c>
      <c r="G4" s="5" t="s">
        <v>1</v>
      </c>
      <c r="H4" s="5" t="s">
        <v>6</v>
      </c>
      <c r="Y4" s="26"/>
      <c r="Z4" s="26"/>
      <c r="AA4" s="26"/>
      <c r="AB4" s="26"/>
      <c r="AC4" s="26"/>
      <c r="AD4" s="26"/>
      <c r="AE4" s="26"/>
      <c r="AF4" s="26"/>
      <c r="AG4" s="26"/>
      <c r="AH4" s="26"/>
    </row>
    <row r="5" spans="1:34" x14ac:dyDescent="0.25">
      <c r="A5" s="10" t="s">
        <v>16</v>
      </c>
      <c r="B5" s="7">
        <v>-220</v>
      </c>
      <c r="C5" s="7">
        <v>70</v>
      </c>
      <c r="D5" s="7">
        <v>5</v>
      </c>
      <c r="E5" s="7">
        <v>50</v>
      </c>
      <c r="F5" s="27">
        <f>RATE(D5,C5,B5,E5)</f>
        <v>0.2179361321694471</v>
      </c>
      <c r="G5" s="28">
        <v>0.06</v>
      </c>
      <c r="H5" s="8">
        <f>-PV(G5,D5,C5,E5)+B5</f>
        <v>112.22837363290313</v>
      </c>
      <c r="I5" s="8"/>
      <c r="J5" s="8"/>
      <c r="K5" s="8"/>
      <c r="W5" s="9"/>
    </row>
    <row r="6" spans="1:34" ht="12.75" hidden="1" customHeight="1" outlineLevel="1" x14ac:dyDescent="0.25">
      <c r="A6" s="11" t="s">
        <v>17</v>
      </c>
      <c r="B6" s="12">
        <v>-200</v>
      </c>
      <c r="C6" s="12">
        <v>45</v>
      </c>
      <c r="D6" s="12">
        <v>8</v>
      </c>
      <c r="E6" s="12">
        <v>0</v>
      </c>
      <c r="F6" s="31">
        <f>RATE(D6,C6,B6,E6)</f>
        <v>0.152928514040373</v>
      </c>
      <c r="G6" s="32">
        <v>0.09</v>
      </c>
      <c r="H6" s="13">
        <f>-PV(G6,D6,C6,E6)+B6</f>
        <v>49.066860163615956</v>
      </c>
      <c r="I6" s="8"/>
      <c r="J6" s="8"/>
      <c r="K6" s="8"/>
      <c r="W6" s="9"/>
    </row>
    <row r="7" spans="1:34" ht="12.75" customHeight="1" collapsed="1" x14ac:dyDescent="0.25">
      <c r="A7" s="29"/>
      <c r="B7" s="7"/>
      <c r="C7" s="7"/>
      <c r="D7" s="7"/>
      <c r="E7" s="7"/>
      <c r="F7" s="27"/>
      <c r="G7" s="28"/>
      <c r="H7" s="8"/>
      <c r="I7" s="8"/>
      <c r="J7" s="8"/>
      <c r="K7" s="8"/>
      <c r="W7" s="9"/>
    </row>
    <row r="8" spans="1:34" x14ac:dyDescent="0.25">
      <c r="B8" s="38" t="s">
        <v>1</v>
      </c>
      <c r="C8" s="38"/>
      <c r="D8" s="38"/>
      <c r="E8" s="38"/>
      <c r="F8" s="38"/>
      <c r="G8" s="38"/>
      <c r="H8" s="38"/>
    </row>
    <row r="9" spans="1:34" x14ac:dyDescent="0.25">
      <c r="A9" s="30" t="s">
        <v>6</v>
      </c>
      <c r="B9" s="35">
        <v>0</v>
      </c>
      <c r="C9" s="15">
        <v>0.05</v>
      </c>
      <c r="D9" s="16">
        <f>C9+$C$9</f>
        <v>0.1</v>
      </c>
      <c r="E9" s="16">
        <f>D9+$C$9</f>
        <v>0.15000000000000002</v>
      </c>
      <c r="F9" s="16">
        <f>E9+$C$9</f>
        <v>0.2</v>
      </c>
      <c r="G9" s="16">
        <f>F9+$C$9</f>
        <v>0.25</v>
      </c>
      <c r="H9" s="16">
        <f>G9+$C$9</f>
        <v>0.3</v>
      </c>
    </row>
    <row r="10" spans="1:34" x14ac:dyDescent="0.25">
      <c r="A10" s="17" t="str">
        <f>A5</f>
        <v>Kappa</v>
      </c>
      <c r="B10" s="18">
        <f>-PV(B9,$D$5,$C$5,$E$5)+$B$5</f>
        <v>180</v>
      </c>
      <c r="C10" s="18">
        <f t="shared" ref="C10:H10" si="0">-PV(C9,$D$5,$C$5,$E$5)+$B$5</f>
        <v>122.23967526758042</v>
      </c>
      <c r="D10" s="18">
        <f t="shared" si="0"/>
        <v>76.401140011549273</v>
      </c>
      <c r="E10" s="18">
        <f t="shared" si="0"/>
        <v>39.509693625712487</v>
      </c>
      <c r="F10" s="18">
        <f t="shared" si="0"/>
        <v>9.4367283950617207</v>
      </c>
      <c r="G10" s="18">
        <f t="shared" si="0"/>
        <v>-15.366399999999999</v>
      </c>
      <c r="H10" s="18">
        <f t="shared" si="0"/>
        <v>-36.043663629532432</v>
      </c>
      <c r="I10" s="19"/>
    </row>
    <row r="11" spans="1:34" ht="15.75" hidden="1" outlineLevel="1" thickBot="1" x14ac:dyDescent="0.3">
      <c r="A11" s="36" t="str">
        <f>A6</f>
        <v>Lambda</v>
      </c>
      <c r="B11" s="37">
        <f>-PV(B9,$D$6,$C$6,$E$6)+$B$6</f>
        <v>160</v>
      </c>
      <c r="C11" s="37">
        <f t="shared" ref="C11:H11" si="1">-PV(C9,$D$6,$C$6,$E$6)+$B$6</f>
        <v>90.844574174181503</v>
      </c>
      <c r="D11" s="37">
        <f t="shared" si="1"/>
        <v>40.071678905620075</v>
      </c>
      <c r="E11" s="37">
        <f t="shared" si="1"/>
        <v>1.9294678461496915</v>
      </c>
      <c r="F11" s="37">
        <f t="shared" si="1"/>
        <v>-27.327808856310043</v>
      </c>
      <c r="G11" s="37">
        <f t="shared" si="1"/>
        <v>-50.198988799999995</v>
      </c>
      <c r="H11" s="37">
        <f t="shared" si="1"/>
        <v>-68.388421097603839</v>
      </c>
    </row>
    <row r="12" spans="1:34" collapsed="1" x14ac:dyDescent="0.25">
      <c r="A12" s="17"/>
      <c r="B12" s="18"/>
      <c r="C12" s="18"/>
      <c r="D12" s="18"/>
      <c r="E12" s="18"/>
      <c r="F12" s="18"/>
      <c r="G12" s="18"/>
      <c r="H12" s="18"/>
    </row>
    <row r="14" spans="1:34" x14ac:dyDescent="0.25">
      <c r="Y14" s="20"/>
    </row>
    <row r="25" spans="2:7" x14ac:dyDescent="0.25">
      <c r="B25" s="20">
        <f t="shared" ref="B25:G25" si="2">C9</f>
        <v>0.05</v>
      </c>
      <c r="C25" s="20">
        <f t="shared" si="2"/>
        <v>0.1</v>
      </c>
      <c r="D25" s="20">
        <f t="shared" si="2"/>
        <v>0.15000000000000002</v>
      </c>
      <c r="E25" s="20">
        <f t="shared" si="2"/>
        <v>0.2</v>
      </c>
      <c r="F25" s="20">
        <f t="shared" si="2"/>
        <v>0.25</v>
      </c>
      <c r="G25" s="20">
        <f t="shared" si="2"/>
        <v>0.3</v>
      </c>
    </row>
    <row r="33" spans="1:2" x14ac:dyDescent="0.25">
      <c r="B33" s="21"/>
    </row>
    <row r="37" spans="1:2" x14ac:dyDescent="0.25">
      <c r="A37" s="17"/>
    </row>
    <row r="53" spans="2:8" x14ac:dyDescent="0.25">
      <c r="B53" s="22"/>
      <c r="C53" s="23"/>
      <c r="D53" s="23"/>
      <c r="E53" s="23"/>
      <c r="F53" s="23"/>
      <c r="G53" s="23"/>
      <c r="H53" s="23"/>
    </row>
  </sheetData>
  <mergeCells count="2">
    <mergeCell ref="B8:H8"/>
    <mergeCell ref="B2:H2"/>
  </mergeCells>
  <printOptions gridLines="1"/>
  <pageMargins left="0.75" right="0.75" top="1" bottom="1" header="0.5" footer="0.5"/>
  <pageSetup paperSize="9"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Regneark</vt:lpstr>
      </vt:variant>
      <vt:variant>
        <vt:i4>3</vt:i4>
      </vt:variant>
    </vt:vector>
  </HeadingPairs>
  <TitlesOfParts>
    <vt:vector size="3" baseType="lpstr">
      <vt:lpstr>Fane 1</vt:lpstr>
      <vt:lpstr>Fane 2</vt:lpstr>
      <vt:lpstr>Fane 3</vt:lpstr>
    </vt:vector>
  </TitlesOfParts>
  <Company>Norges Handelshøyskole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 Ivar Gjærum</dc:creator>
  <cp:lastModifiedBy>Malgorzata Golinska</cp:lastModifiedBy>
  <dcterms:created xsi:type="dcterms:W3CDTF">2008-07-03T08:04:46Z</dcterms:created>
  <dcterms:modified xsi:type="dcterms:W3CDTF">2019-10-22T12:44:26Z</dcterms:modified>
</cp:coreProperties>
</file>