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6775" windowHeight="14025" activeTab="0"/>
  </bookViews>
  <sheets>
    <sheet name="Oppgave 1L.4 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2"/>
          </rPr>
          <t xml:space="preserve">Dette regnearket er nesten helt likt det vi brukte til eksempel 1.4. Teksten er endret og tallene er nye, men strukturen er den samme.
</t>
        </r>
      </text>
    </comment>
  </commentList>
</comments>
</file>

<file path=xl/sharedStrings.xml><?xml version="1.0" encoding="utf-8"?>
<sst xmlns="http://schemas.openxmlformats.org/spreadsheetml/2006/main" count="26" uniqueCount="24">
  <si>
    <t>Les dette</t>
  </si>
  <si>
    <t>Hjelpelinje figur</t>
  </si>
  <si>
    <t>Resultat, 1 000 kroner</t>
  </si>
  <si>
    <t>Totale kostnader, 1 000 kroner</t>
  </si>
  <si>
    <t>Faste kostnader, 1 000 kroner</t>
  </si>
  <si>
    <t>Selvkost pr. produsert enhet</t>
  </si>
  <si>
    <t>Variable enhetskostnader, 1 000 kroner</t>
  </si>
  <si>
    <t>Variable enhetskostnader pr enhet</t>
  </si>
  <si>
    <t>Omsetning, 1 000 kroner</t>
  </si>
  <si>
    <t>Produsert volum</t>
  </si>
  <si>
    <t>Periodens resultat (1 000 kroner)</t>
  </si>
  <si>
    <t>Resultat pr. enhet</t>
  </si>
  <si>
    <t>Selvkost pr. enhet</t>
  </si>
  <si>
    <t>Faste kostnader pr. enhet</t>
  </si>
  <si>
    <t>Periodens faste kostnader ( 1000 kroner)</t>
  </si>
  <si>
    <t>Samlet dekningsbidrag (1 000 kroner)</t>
  </si>
  <si>
    <t>Periodens faste kostnader (1 000 kroner)</t>
  </si>
  <si>
    <t>Periodens salgsvolum</t>
  </si>
  <si>
    <t>Dekningsbidrag pr. enhet</t>
  </si>
  <si>
    <t>Sum variable enhetskostnader</t>
  </si>
  <si>
    <t>Sennep, ketchup o.a.</t>
  </si>
  <si>
    <t>Produksjonslønn</t>
  </si>
  <si>
    <t>Pølser</t>
  </si>
  <si>
    <t>Salgspris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</si>
</sst>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_);_(* \(#,##0\);_(* &quot;-&quot;??_);_(@_)"/>
    <numFmt numFmtId="165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18" fillId="0" borderId="0" xfId="56">
      <alignment/>
      <protection/>
    </xf>
    <xf numFmtId="3" fontId="18" fillId="0" borderId="0" xfId="56" applyNumberFormat="1">
      <alignment/>
      <protection/>
    </xf>
    <xf numFmtId="0" fontId="18" fillId="0" borderId="0" xfId="56" applyAlignment="1" quotePrefix="1">
      <alignment horizontal="left"/>
      <protection/>
    </xf>
    <xf numFmtId="164" fontId="18" fillId="0" borderId="0" xfId="56" applyNumberFormat="1">
      <alignment/>
      <protection/>
    </xf>
    <xf numFmtId="165" fontId="18" fillId="0" borderId="0" xfId="56" applyNumberFormat="1">
      <alignment/>
      <protection/>
    </xf>
    <xf numFmtId="165" fontId="19" fillId="0" borderId="0" xfId="44" applyFont="1" applyAlignment="1">
      <alignment/>
    </xf>
    <xf numFmtId="3" fontId="18" fillId="0" borderId="0" xfId="56" applyNumberFormat="1" applyFont="1">
      <alignment/>
      <protection/>
    </xf>
    <xf numFmtId="0" fontId="18" fillId="0" borderId="0" xfId="56" applyFont="1" applyAlignment="1" quotePrefix="1">
      <alignment horizontal="left"/>
      <protection/>
    </xf>
    <xf numFmtId="4" fontId="18" fillId="0" borderId="0" xfId="56" applyNumberFormat="1">
      <alignment/>
      <protection/>
    </xf>
    <xf numFmtId="3" fontId="18" fillId="0" borderId="0" xfId="56" applyNumberFormat="1" applyAlignment="1" quotePrefix="1">
      <alignment horizontal="left"/>
      <protection/>
    </xf>
    <xf numFmtId="3" fontId="19" fillId="0" borderId="0" xfId="56" applyNumberFormat="1" applyFont="1">
      <alignment/>
      <protection/>
    </xf>
    <xf numFmtId="1" fontId="18" fillId="0" borderId="0" xfId="56" applyNumberFormat="1">
      <alignment/>
      <protection/>
    </xf>
    <xf numFmtId="1" fontId="18" fillId="0" borderId="0" xfId="56" applyNumberFormat="1" applyFont="1">
      <alignment/>
      <protection/>
    </xf>
    <xf numFmtId="0" fontId="18" fillId="0" borderId="0" xfId="56" applyFont="1">
      <alignment/>
      <protection/>
    </xf>
    <xf numFmtId="165" fontId="18" fillId="0" borderId="0" xfId="44" applyAlignment="1">
      <alignment/>
    </xf>
    <xf numFmtId="164" fontId="19" fillId="0" borderId="0" xfId="44" applyNumberFormat="1" applyFont="1" applyAlignment="1">
      <alignment/>
    </xf>
    <xf numFmtId="164" fontId="18" fillId="0" borderId="0" xfId="56" applyNumberFormat="1" applyFont="1">
      <alignment/>
      <protection/>
    </xf>
    <xf numFmtId="164" fontId="18" fillId="0" borderId="0" xfId="44" applyNumberFormat="1" applyFont="1" applyAlignment="1">
      <alignment/>
    </xf>
    <xf numFmtId="165" fontId="18" fillId="0" borderId="0" xfId="44" applyFont="1" applyAlignment="1">
      <alignment/>
    </xf>
    <xf numFmtId="2" fontId="18" fillId="0" borderId="0" xfId="56" applyNumberForma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12"/>
          <c:w val="0.959"/>
          <c:h val="0.912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'Oppgave 1L.4 '!$B$53:$F$53</c:f>
              <c:numCache/>
            </c:numRef>
          </c:cat>
          <c:val>
            <c:numRef>
              <c:f>'Oppgave 1L.4 '!$B$17:$F$17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'Oppgave 1L.4 '!$B$53:$F$53</c:f>
              <c:numCache/>
            </c:numRef>
          </c:cat>
          <c:val>
            <c:numRef>
              <c:f>'Oppgave 1L.4 '!$B$18:$F$18</c:f>
              <c:numCache/>
            </c:numRef>
          </c:val>
          <c:smooth val="0"/>
        </c:ser>
        <c:ser>
          <c:idx val="2"/>
          <c:order val="2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'Oppgave 1L.4 '!$B$53:$F$53</c:f>
              <c:numCache/>
            </c:numRef>
          </c:cat>
          <c:val>
            <c:numRef>
              <c:f>'Oppgave 1L.4 '!$B$19:$F$19</c:f>
              <c:numCache/>
            </c:numRef>
          </c:val>
          <c:smooth val="0"/>
        </c:ser>
        <c:ser>
          <c:idx val="3"/>
          <c:order val="3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'Oppgave 1L.4 '!$B$53:$F$53</c:f>
              <c:numCache/>
            </c:numRef>
          </c:cat>
          <c:val>
            <c:numRef>
              <c:f>'Oppgave 1L.4 '!$B$20:$F$20</c:f>
              <c:numCache/>
            </c:numRef>
          </c:val>
          <c:smooth val="0"/>
        </c:ser>
        <c:ser>
          <c:idx val="4"/>
          <c:order val="4"/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'Oppgave 1L.4 '!$B$53:$F$53</c:f>
              <c:numCache/>
            </c:numRef>
          </c:cat>
          <c:val>
            <c:numRef>
              <c:f>'Oppgave 1L.4 '!$B$21:$F$21</c:f>
              <c:numCache/>
            </c:numRef>
          </c:val>
          <c:smooth val="0"/>
        </c:ser>
        <c:marker val="1"/>
        <c:axId val="56606746"/>
        <c:axId val="39698667"/>
      </c:lineChart>
      <c:catAx>
        <c:axId val="56606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98667"/>
        <c:crosses val="autoZero"/>
        <c:auto val="1"/>
        <c:lblOffset val="100"/>
        <c:tickLblSkip val="1"/>
        <c:noMultiLvlLbl val="0"/>
      </c:catAx>
      <c:valAx>
        <c:axId val="396986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067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325"/>
          <c:w val="0.95575"/>
          <c:h val="0.93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'Oppgave 1L.4 '!$I$16:$M$16</c:f>
              <c:numCache/>
            </c:numRef>
          </c:cat>
          <c:val>
            <c:numRef>
              <c:f>'Oppgave 1L.4 '!$I$17:$M$17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'Oppgave 1L.4 '!$I$16:$M$16</c:f>
              <c:numCache/>
            </c:numRef>
          </c:cat>
          <c:val>
            <c:numRef>
              <c:f>'Oppgave 1L.4 '!$I$18:$M$18</c:f>
              <c:numCache/>
            </c:numRef>
          </c:val>
          <c:smooth val="0"/>
        </c:ser>
        <c:marker val="1"/>
        <c:axId val="21743684"/>
        <c:axId val="61475429"/>
      </c:lineChart>
      <c:catAx>
        <c:axId val="21743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75429"/>
        <c:crosses val="autoZero"/>
        <c:auto val="1"/>
        <c:lblOffset val="100"/>
        <c:tickLblSkip val="1"/>
        <c:noMultiLvlLbl val="0"/>
      </c:catAx>
      <c:valAx>
        <c:axId val="614754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4368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0.08825</cdr:x>
      <cdr:y>0</cdr:y>
    </cdr:from>
    <cdr:to>
      <cdr:x>0.223</cdr:x>
      <cdr:y>0.0665</cdr:y>
    </cdr:to>
    <cdr:sp>
      <cdr:nvSpPr>
        <cdr:cNvPr id="1" name="Text Box 1"/>
        <cdr:cNvSpPr txBox="1">
          <a:spLocks noChangeArrowheads="1"/>
        </cdr:cNvSpPr>
      </cdr:nvSpPr>
      <cdr:spPr>
        <a:xfrm>
          <a:off x="428625" y="0"/>
          <a:ext cx="6667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1 000 kroner</a:t>
          </a:r>
        </a:p>
      </cdr:txBody>
    </cdr:sp>
  </cdr:relSizeAnchor>
  <cdr:relSizeAnchor xmlns:cdr="http://schemas.openxmlformats.org/drawingml/2006/chartDrawing">
    <cdr:from>
      <cdr:x>0.76875</cdr:x>
      <cdr:y>0.81625</cdr:y>
    </cdr:from>
    <cdr:to>
      <cdr:x>0.93725</cdr:x>
      <cdr:y>0.868</cdr:y>
    </cdr:to>
    <cdr:sp>
      <cdr:nvSpPr>
        <cdr:cNvPr id="2" name="Text Box 2"/>
        <cdr:cNvSpPr txBox="1">
          <a:spLocks noChangeArrowheads="1"/>
        </cdr:cNvSpPr>
      </cdr:nvSpPr>
      <cdr:spPr>
        <a:xfrm>
          <a:off x="3810000" y="2847975"/>
          <a:ext cx="838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solgt volum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0.0605</cdr:x>
      <cdr:y>0</cdr:y>
    </cdr:from>
    <cdr:to>
      <cdr:x>0.432</cdr:x>
      <cdr:y>0.09025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276225" y="0"/>
          <a:ext cx="17145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Kroner pr produsert enhet</a:t>
          </a:r>
        </a:p>
      </cdr:txBody>
    </cdr:sp>
  </cdr:relSizeAnchor>
  <cdr:relSizeAnchor xmlns:cdr="http://schemas.openxmlformats.org/drawingml/2006/chartDrawing">
    <cdr:from>
      <cdr:x>0.6965</cdr:x>
      <cdr:y>0.953</cdr:y>
    </cdr:from>
    <cdr:to>
      <cdr:x>0.99925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209925" y="3381375"/>
          <a:ext cx="14001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Produsert volum</a:t>
          </a:r>
        </a:p>
      </cdr:txBody>
    </cdr:sp>
  </cdr:relSizeAnchor>
  <cdr:relSizeAnchor xmlns:cdr="http://schemas.openxmlformats.org/drawingml/2006/chartDrawing">
    <cdr:from>
      <cdr:x>0.60925</cdr:x>
      <cdr:y>0.798</cdr:y>
    </cdr:from>
    <cdr:to>
      <cdr:x>1</cdr:x>
      <cdr:y>0.867</cdr:y>
    </cdr:to>
    <cdr:sp>
      <cdr:nvSpPr>
        <cdr:cNvPr id="3" name="Text Box 3"/>
        <cdr:cNvSpPr txBox="1">
          <a:spLocks noChangeArrowheads="1"/>
        </cdr:cNvSpPr>
      </cdr:nvSpPr>
      <cdr:spPr>
        <a:xfrm>
          <a:off x="2800350" y="2828925"/>
          <a:ext cx="18002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Variable enhetskostnader</a:t>
          </a:r>
        </a:p>
      </cdr:txBody>
    </cdr:sp>
  </cdr:relSizeAnchor>
  <cdr:relSizeAnchor xmlns:cdr="http://schemas.openxmlformats.org/drawingml/2006/chartDrawing">
    <cdr:from>
      <cdr:x>0.852</cdr:x>
      <cdr:y>0.58075</cdr:y>
    </cdr:from>
    <cdr:to>
      <cdr:x>0.96825</cdr:x>
      <cdr:y>0.63325</cdr:y>
    </cdr:to>
    <cdr:sp>
      <cdr:nvSpPr>
        <cdr:cNvPr id="4" name="Text Box 4"/>
        <cdr:cNvSpPr txBox="1">
          <a:spLocks noChangeArrowheads="1"/>
        </cdr:cNvSpPr>
      </cdr:nvSpPr>
      <cdr:spPr>
        <a:xfrm>
          <a:off x="3924300" y="2057400"/>
          <a:ext cx="533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Selvkost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23</xdr:row>
      <xdr:rowOff>123825</xdr:rowOff>
    </xdr:from>
    <xdr:to>
      <xdr:col>5</xdr:col>
      <xdr:colOff>352425</xdr:colOff>
      <xdr:row>42</xdr:row>
      <xdr:rowOff>171450</xdr:rowOff>
    </xdr:to>
    <xdr:graphicFrame>
      <xdr:nvGraphicFramePr>
        <xdr:cNvPr id="1" name="Chart 2"/>
        <xdr:cNvGraphicFramePr/>
      </xdr:nvGraphicFramePr>
      <xdr:xfrm>
        <a:off x="76200" y="3667125"/>
        <a:ext cx="49625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247650</xdr:colOff>
      <xdr:row>23</xdr:row>
      <xdr:rowOff>133350</xdr:rowOff>
    </xdr:from>
    <xdr:to>
      <xdr:col>12</xdr:col>
      <xdr:colOff>304800</xdr:colOff>
      <xdr:row>43</xdr:row>
      <xdr:rowOff>57150</xdr:rowOff>
    </xdr:to>
    <xdr:graphicFrame>
      <xdr:nvGraphicFramePr>
        <xdr:cNvPr id="2" name="Chart 3"/>
        <xdr:cNvGraphicFramePr/>
      </xdr:nvGraphicFramePr>
      <xdr:xfrm>
        <a:off x="5886450" y="3676650"/>
        <a:ext cx="461010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54</xdr:row>
      <xdr:rowOff>66675</xdr:rowOff>
    </xdr:from>
    <xdr:to>
      <xdr:col>0</xdr:col>
      <xdr:colOff>2105025</xdr:colOff>
      <xdr:row>61</xdr:row>
      <xdr:rowOff>142875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9286875"/>
          <a:ext cx="19526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G36" sqref="G36"/>
    </sheetView>
  </sheetViews>
  <sheetFormatPr defaultColWidth="9.140625" defaultRowHeight="15"/>
  <cols>
    <col min="1" max="1" width="34.140625" style="1" customWidth="1"/>
    <col min="2" max="2" width="8.00390625" style="1" customWidth="1"/>
    <col min="3" max="3" width="8.8515625" style="1" customWidth="1"/>
    <col min="4" max="4" width="8.7109375" style="1" customWidth="1"/>
    <col min="5" max="5" width="10.57421875" style="1" customWidth="1"/>
    <col min="6" max="6" width="9.140625" style="1" customWidth="1"/>
    <col min="7" max="7" width="5.140625" style="1" customWidth="1"/>
    <col min="8" max="8" width="34.7109375" style="1" customWidth="1"/>
    <col min="9" max="9" width="8.28125" style="1" customWidth="1"/>
    <col min="10" max="10" width="7.7109375" style="1" customWidth="1"/>
    <col min="11" max="11" width="9.140625" style="1" customWidth="1"/>
    <col min="12" max="12" width="8.421875" style="1" customWidth="1"/>
    <col min="13" max="13" width="8.7109375" style="1" customWidth="1"/>
    <col min="14" max="16384" width="9.140625" style="1" customWidth="1"/>
  </cols>
  <sheetData>
    <row r="1" ht="12.75">
      <c r="A1" s="14" t="s">
        <v>0</v>
      </c>
    </row>
    <row r="2" spans="1:12" ht="12.75">
      <c r="A2" s="14" t="s">
        <v>23</v>
      </c>
      <c r="B2" s="14"/>
      <c r="C2" s="19"/>
      <c r="D2" s="19"/>
      <c r="E2" s="6">
        <v>20</v>
      </c>
      <c r="H2" s="1" t="str">
        <f>A2</f>
        <v>Salgspris</v>
      </c>
      <c r="L2" s="20">
        <f>E2</f>
        <v>20</v>
      </c>
    </row>
    <row r="3" spans="1:11" ht="12.75">
      <c r="A3" s="14" t="s">
        <v>22</v>
      </c>
      <c r="B3" s="6">
        <v>120</v>
      </c>
      <c r="C3" s="6">
        <v>20</v>
      </c>
      <c r="D3" s="19">
        <f>B3/C3</f>
        <v>6</v>
      </c>
      <c r="E3" s="19"/>
      <c r="H3" s="1" t="str">
        <f>A3</f>
        <v>Pølser</v>
      </c>
      <c r="I3" s="20">
        <f>B3</f>
        <v>120</v>
      </c>
      <c r="J3" s="20">
        <f>C3</f>
        <v>20</v>
      </c>
      <c r="K3" s="20">
        <f>D3</f>
        <v>6</v>
      </c>
    </row>
    <row r="4" spans="1:11" ht="12.75" hidden="1">
      <c r="A4" s="14" t="s">
        <v>21</v>
      </c>
      <c r="B4" s="19">
        <v>0</v>
      </c>
      <c r="C4" s="19">
        <v>0</v>
      </c>
      <c r="D4" s="19">
        <f>B4*C4</f>
        <v>0</v>
      </c>
      <c r="E4" s="19"/>
      <c r="H4" s="1" t="str">
        <f>A4</f>
        <v>Produksjonslønn</v>
      </c>
      <c r="I4" s="20">
        <f>B4</f>
        <v>0</v>
      </c>
      <c r="J4" s="20">
        <f>C4</f>
        <v>0</v>
      </c>
      <c r="K4" s="20">
        <f>D4</f>
        <v>0</v>
      </c>
    </row>
    <row r="5" spans="1:11" ht="12.75">
      <c r="A5" s="8" t="s">
        <v>20</v>
      </c>
      <c r="B5" s="14"/>
      <c r="C5" s="19"/>
      <c r="D5" s="6">
        <v>1.5</v>
      </c>
      <c r="E5" s="19"/>
      <c r="H5" s="1" t="str">
        <f>A5</f>
        <v>Sennep, ketchup o.a.</v>
      </c>
      <c r="I5" s="20"/>
      <c r="J5" s="20"/>
      <c r="K5" s="20">
        <f>D5</f>
        <v>1.5</v>
      </c>
    </row>
    <row r="6" spans="1:11" ht="12.75">
      <c r="A6" s="8" t="s">
        <v>19</v>
      </c>
      <c r="B6" s="14"/>
      <c r="C6" s="19"/>
      <c r="D6" s="19">
        <f>SUM(D3:D5)</f>
        <v>7.5</v>
      </c>
      <c r="E6" s="19">
        <f>D6</f>
        <v>7.5</v>
      </c>
      <c r="H6" s="1" t="str">
        <f>A6</f>
        <v>Sum variable enhetskostnader</v>
      </c>
      <c r="I6" s="20"/>
      <c r="J6" s="20"/>
      <c r="K6" s="20">
        <f>D6</f>
        <v>7.5</v>
      </c>
    </row>
    <row r="7" spans="1:12" ht="12.75">
      <c r="A7" s="8" t="s">
        <v>18</v>
      </c>
      <c r="B7" s="14"/>
      <c r="C7" s="19"/>
      <c r="D7" s="19"/>
      <c r="E7" s="19">
        <f>E2-E6</f>
        <v>12.5</v>
      </c>
      <c r="J7" s="15"/>
      <c r="K7" s="15"/>
      <c r="L7" s="15"/>
    </row>
    <row r="8" spans="1:11" ht="12.75">
      <c r="A8" s="14"/>
      <c r="B8" s="14"/>
      <c r="C8" s="14"/>
      <c r="D8" s="14"/>
      <c r="E8" s="14"/>
      <c r="H8" s="1" t="s">
        <v>17</v>
      </c>
      <c r="K8" s="18">
        <f>E9</f>
        <v>30000</v>
      </c>
    </row>
    <row r="9" spans="1:11" ht="12.75">
      <c r="A9" s="14" t="s">
        <v>17</v>
      </c>
      <c r="B9" s="14"/>
      <c r="C9" s="14"/>
      <c r="D9" s="14"/>
      <c r="E9" s="18">
        <v>30000</v>
      </c>
      <c r="H9" s="3" t="s">
        <v>16</v>
      </c>
      <c r="K9" s="18">
        <f>E11</f>
        <v>350</v>
      </c>
    </row>
    <row r="10" spans="1:5" ht="12.75">
      <c r="A10" s="8" t="s">
        <v>15</v>
      </c>
      <c r="B10" s="14"/>
      <c r="C10" s="14"/>
      <c r="D10" s="14"/>
      <c r="E10" s="17">
        <f>E7*E9/1000</f>
        <v>375</v>
      </c>
    </row>
    <row r="11" spans="1:11" ht="12.75">
      <c r="A11" s="8" t="s">
        <v>14</v>
      </c>
      <c r="B11" s="14"/>
      <c r="C11" s="14"/>
      <c r="D11" s="14"/>
      <c r="E11" s="16">
        <v>350</v>
      </c>
      <c r="H11" s="3" t="s">
        <v>13</v>
      </c>
      <c r="K11" s="15">
        <f>K9*1000/K8</f>
        <v>11.666666666666666</v>
      </c>
    </row>
    <row r="12" spans="1:12" ht="12.75">
      <c r="A12" s="8" t="s">
        <v>10</v>
      </c>
      <c r="B12" s="14"/>
      <c r="C12" s="14"/>
      <c r="D12" s="14"/>
      <c r="E12" s="13">
        <f>E10-E11</f>
        <v>25</v>
      </c>
      <c r="H12" s="3" t="s">
        <v>12</v>
      </c>
      <c r="K12" s="5">
        <f>K6+K11</f>
        <v>19.166666666666664</v>
      </c>
      <c r="L12" s="5">
        <f>K12</f>
        <v>19.166666666666664</v>
      </c>
    </row>
    <row r="13" spans="8:12" ht="12.75">
      <c r="H13" s="3" t="s">
        <v>11</v>
      </c>
      <c r="L13" s="9">
        <f>L2-L12</f>
        <v>0.8333333333333357</v>
      </c>
    </row>
    <row r="14" spans="8:12" ht="12.75">
      <c r="H14" s="3" t="s">
        <v>10</v>
      </c>
      <c r="L14" s="12">
        <f>L13*K8/1000</f>
        <v>25.00000000000007</v>
      </c>
    </row>
    <row r="15" ht="12.75">
      <c r="L15" s="12"/>
    </row>
    <row r="16" spans="1:13" ht="12.75">
      <c r="A16" s="8" t="s">
        <v>9</v>
      </c>
      <c r="B16" s="11">
        <v>0</v>
      </c>
      <c r="C16" s="7">
        <f>D16/2</f>
        <v>15000</v>
      </c>
      <c r="D16" s="7">
        <f>E9</f>
        <v>30000</v>
      </c>
      <c r="E16" s="7">
        <f>D16*1.5</f>
        <v>45000</v>
      </c>
      <c r="F16" s="2"/>
      <c r="G16" s="2"/>
      <c r="H16" s="1" t="str">
        <f>A16</f>
        <v>Produsert volum</v>
      </c>
      <c r="I16" s="2">
        <v>10000</v>
      </c>
      <c r="J16" s="2">
        <f>C16</f>
        <v>15000</v>
      </c>
      <c r="K16" s="2">
        <f>D16</f>
        <v>30000</v>
      </c>
      <c r="L16" s="2">
        <f>E16</f>
        <v>45000</v>
      </c>
      <c r="M16" s="2"/>
    </row>
    <row r="17" spans="1:13" ht="12.75">
      <c r="A17" s="8" t="s">
        <v>8</v>
      </c>
      <c r="B17" s="7">
        <f>$E$2*B16/1000</f>
        <v>0</v>
      </c>
      <c r="C17" s="7">
        <f>$E$2*C16/1000</f>
        <v>300</v>
      </c>
      <c r="D17" s="7">
        <f>$E$2*D16/1000</f>
        <v>600</v>
      </c>
      <c r="E17" s="7">
        <f>$E$2*E16/1000</f>
        <v>900</v>
      </c>
      <c r="F17" s="2"/>
      <c r="G17" s="2"/>
      <c r="H17" s="10" t="s">
        <v>7</v>
      </c>
      <c r="I17" s="9">
        <f>$K$6</f>
        <v>7.5</v>
      </c>
      <c r="J17" s="9">
        <f>$K$6</f>
        <v>7.5</v>
      </c>
      <c r="K17" s="9">
        <f>$K$6</f>
        <v>7.5</v>
      </c>
      <c r="L17" s="9">
        <f>$K$6</f>
        <v>7.5</v>
      </c>
      <c r="M17" s="2"/>
    </row>
    <row r="18" spans="1:13" ht="12.75">
      <c r="A18" s="8" t="s">
        <v>6</v>
      </c>
      <c r="B18" s="7">
        <f>$E$7*B16/1000</f>
        <v>0</v>
      </c>
      <c r="C18" s="7">
        <f>$E$6*C16/1000</f>
        <v>112.5</v>
      </c>
      <c r="D18" s="7">
        <f>$E$6*D16/1000</f>
        <v>225</v>
      </c>
      <c r="E18" s="7">
        <f>$E$6*E16/1000</f>
        <v>337.5</v>
      </c>
      <c r="F18" s="2"/>
      <c r="G18" s="2"/>
      <c r="H18" s="1" t="s">
        <v>5</v>
      </c>
      <c r="I18" s="4">
        <f>I17+$K$9*1000/I16</f>
        <v>42.5</v>
      </c>
      <c r="J18" s="4">
        <f>J17+$K$9*1000/J16</f>
        <v>30.833333333333332</v>
      </c>
      <c r="K18" s="4">
        <f>K17+$K$9*1000/K16</f>
        <v>19.166666666666664</v>
      </c>
      <c r="L18" s="4">
        <f>L17+$K$9*1000/L16</f>
        <v>15.277777777777779</v>
      </c>
      <c r="M18" s="4"/>
    </row>
    <row r="19" spans="1:7" ht="12.75">
      <c r="A19" s="8" t="s">
        <v>4</v>
      </c>
      <c r="B19" s="7">
        <f>$E$11</f>
        <v>350</v>
      </c>
      <c r="C19" s="7">
        <f>$E$11</f>
        <v>350</v>
      </c>
      <c r="D19" s="7">
        <f>$E$11</f>
        <v>350</v>
      </c>
      <c r="E19" s="7">
        <f>$E$11</f>
        <v>350</v>
      </c>
      <c r="F19" s="2"/>
      <c r="G19" s="2"/>
    </row>
    <row r="20" spans="1:7" ht="11.25" customHeight="1">
      <c r="A20" s="8" t="s">
        <v>3</v>
      </c>
      <c r="B20" s="7">
        <f>B18+B19</f>
        <v>350</v>
      </c>
      <c r="C20" s="7">
        <f>C18+C19</f>
        <v>462.5</v>
      </c>
      <c r="D20" s="7">
        <f>D18+D19</f>
        <v>575</v>
      </c>
      <c r="E20" s="7">
        <f>E18+E19</f>
        <v>687.5</v>
      </c>
      <c r="F20" s="2"/>
      <c r="G20" s="2"/>
    </row>
    <row r="21" spans="1:9" ht="12.75">
      <c r="A21" s="8" t="s">
        <v>2</v>
      </c>
      <c r="B21" s="7">
        <f>B17-B20</f>
        <v>-350</v>
      </c>
      <c r="C21" s="7">
        <f>C17-C20</f>
        <v>-162.5</v>
      </c>
      <c r="D21" s="7">
        <f>D17-D20</f>
        <v>25</v>
      </c>
      <c r="E21" s="7">
        <f>E17-E20</f>
        <v>212.5</v>
      </c>
      <c r="F21" s="2"/>
      <c r="G21" s="2"/>
      <c r="I21" s="6"/>
    </row>
    <row r="22" spans="2:7" ht="12.75">
      <c r="B22" s="2"/>
      <c r="C22" s="2"/>
      <c r="D22" s="2"/>
      <c r="E22" s="2"/>
      <c r="F22" s="2"/>
      <c r="G22" s="2"/>
    </row>
    <row r="23" spans="2:7" ht="12.75">
      <c r="B23" s="2"/>
      <c r="C23" s="2"/>
      <c r="D23" s="2"/>
      <c r="E23" s="2"/>
      <c r="F23" s="2"/>
      <c r="G23" s="2"/>
    </row>
    <row r="24" spans="2:7" ht="12.75"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"/>
      <c r="E25" s="2"/>
      <c r="F25" s="2"/>
      <c r="G25" s="2"/>
    </row>
    <row r="26" spans="2:13" ht="12.75">
      <c r="B26" s="2"/>
      <c r="C26" s="2"/>
      <c r="D26" s="2"/>
      <c r="E26" s="2"/>
      <c r="F26" s="2"/>
      <c r="G26" s="2"/>
      <c r="I26" s="5"/>
      <c r="J26" s="5"/>
      <c r="K26" s="5"/>
      <c r="L26" s="5"/>
      <c r="M26" s="5"/>
    </row>
    <row r="27" spans="9:13" ht="12.75">
      <c r="I27" s="4"/>
      <c r="J27" s="4"/>
      <c r="K27" s="4"/>
      <c r="L27" s="4"/>
      <c r="M27" s="4"/>
    </row>
    <row r="35" ht="12.75">
      <c r="H35" s="2"/>
    </row>
    <row r="53" spans="1:9" ht="12.75">
      <c r="A53" s="3" t="s">
        <v>1</v>
      </c>
      <c r="C53" s="2">
        <f>C16</f>
        <v>15000</v>
      </c>
      <c r="D53" s="2">
        <f>D16</f>
        <v>30000</v>
      </c>
      <c r="E53" s="2">
        <f>E16</f>
        <v>45000</v>
      </c>
      <c r="F53" s="2"/>
      <c r="G53" s="2"/>
      <c r="H53" s="2"/>
      <c r="I53" s="2"/>
    </row>
  </sheetData>
  <sheetProtection/>
  <printOptions gridLines="1"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Per Ivar Gjærum</cp:lastModifiedBy>
  <dcterms:created xsi:type="dcterms:W3CDTF">2009-05-12T10:58:52Z</dcterms:created>
  <dcterms:modified xsi:type="dcterms:W3CDTF">2009-05-12T11:01:26Z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